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e" sheetId="1" state="visible" r:id="rId3"/>
    <sheet name="Dashboard" sheetId="2" state="visible" r:id="rId4"/>
    <sheet name="GAP-analyse" sheetId="3" state="visible" r:id="rId5"/>
    <sheet name="Overheidsmaatregelen" sheetId="4" state="visible" r:id="rId6"/>
  </sheets>
  <definedNames>
    <definedName function="false" hidden="true" localSheetId="2" name="_xlnm._FilterDatabase" vbProcedure="false">'GAP-analyse'!$A$2:$N$95</definedName>
    <definedName function="false" hidden="true" localSheetId="3" name="_xlnm._FilterDatabase" vbProcedure="false">Overheidsmaatregelen!$A$2:$O$119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<sst xmlns="http://schemas.openxmlformats.org/spreadsheetml/2006/main" count="1262" uniqueCount="496">
  <si>
    <t xml:space="preserve">BIO2 GAP-analyse Matrix</t>
  </si>
  <si>
    <t xml:space="preserve">Zelfevaluatie op twee niveaus: 93 beheersmaatregelen (ISO 27002:2022) én de verplichte overheidsmaatregelen uit de BIO2</t>
  </si>
  <si>
    <t xml:space="preserve">De drie werkbladen</t>
  </si>
  <si>
    <t xml:space="preserve">Dashboard</t>
  </si>
  <si>
    <t xml:space="preserve">Automatisch overzicht van je voortgang op beide niveaus.</t>
  </si>
  <si>
    <t xml:space="preserve">GAP-analyse</t>
  </si>
  <si>
    <t xml:space="preserve">De 93 beheersmaatregelen (ISO 27002:2022). Scoor per maatregel je volwassenheid 0–5.</t>
  </si>
  <si>
    <t xml:space="preserve">Overheidsmaatregelen</t>
  </si>
  <si>
    <t xml:space="preserve">De verplichte BIO2-overheidsmaatregelen. Toets per maatregel op opzet, bestaan en werking.</t>
  </si>
  <si>
    <t xml:space="preserve">Volwassenheidsschaal — tabblad GAP-analyse (0–5)</t>
  </si>
  <si>
    <t xml:space="preserve">Niveau</t>
  </si>
  <si>
    <t xml:space="preserve">Betekenis</t>
  </si>
  <si>
    <t xml:space="preserve">0</t>
  </si>
  <si>
    <t xml:space="preserve">Afwezig — maatregel niet aanwezig</t>
  </si>
  <si>
    <t xml:space="preserve">1</t>
  </si>
  <si>
    <t xml:space="preserve">Initieel / ad hoc — onregelmatig, persoonsafhankelijk</t>
  </si>
  <si>
    <t xml:space="preserve">2</t>
  </si>
  <si>
    <t xml:space="preserve">Herhaalbaar — wordt gedaan, niet formeel vastgelegd</t>
  </si>
  <si>
    <t xml:space="preserve">3</t>
  </si>
  <si>
    <t xml:space="preserve">Gedefinieerd — vastgelegd, gedocumenteerd, breed toegepast</t>
  </si>
  <si>
    <t xml:space="preserve">4</t>
  </si>
  <si>
    <t xml:space="preserve">Beheerst — gemeten, gemonitord, gestuurd</t>
  </si>
  <si>
    <t xml:space="preserve">5</t>
  </si>
  <si>
    <t xml:space="preserve">Geoptimaliseerd — continu verbeterd op basis van meetgegevens</t>
  </si>
  <si>
    <t xml:space="preserve">Opzet · Bestaan · Werking — tabblad Overheidsmaatregelen</t>
  </si>
  <si>
    <t xml:space="preserve">De BIO2 vraagt je aan te tonen dat een maatregel niet alleen op papier bestaat, maar ook echt werkt. Beoordeel per maatregel: Opzet (is het ontworpen/vastgelegd?), Bestaan (is het ingericht/aanwezig?) en Werking (functioneert het aantoonbaar in de praktijk?). Kies per kolom Ja / Deels / Nee. Pas als alle drie 'Ja' zijn, staat de status op 'Voldoet'.</t>
  </si>
  <si>
    <t xml:space="preserve">Statuslogica (beide tabbladen)</t>
  </si>
  <si>
    <t xml:space="preserve">•  Voldoet — GAP: huidig ≥ streef  ·  OM: opzet, bestaan én werking = Ja</t>
  </si>
  <si>
    <t xml:space="preserve">•  Gap — GAP: huidig &lt; streef  ·  OM: één of meer op Deels/Nee</t>
  </si>
  <si>
    <t xml:space="preserve">•  Nog te beoordelen — nog niet (volledig) ingevuld</t>
  </si>
  <si>
    <t xml:space="preserve">•  Buiten scope — 'Van toepassing?' op Nee (leg vast in je VvT)</t>
  </si>
  <si>
    <t xml:space="preserve">Bron: beheersmaatregelen volgen NEN-EN-ISO/IEC 27002:2022 (nl); overheidsmaatregelen volgen BIO2 v1.3 (9-1-2026), Deel 2. Kernvereisten zijn samengevat — raadpleeg de officiële BIO2 en de ISO-norm voor de exacte, geldende tekst. Een aantal overheidsmaatregelen valt buiten de reikwijdte van de Cyberbeveiligingswet (verplichtende zelfregulering); controleer dit in de officiële BIO2.  •  Meer uitleg per control: bio2kompas.nl</t>
  </si>
  <si>
    <t xml:space="preserve">Voortgang BIO2 GAP-analyse</t>
  </si>
  <si>
    <t xml:space="preserve">Beheersmaatregelen gereed</t>
  </si>
  <si>
    <t xml:space="preserve">Overheidsmaatregelen gereed</t>
  </si>
  <si>
    <t xml:space="preserve">Beheersmaatregelen — ISO 27002:2022 (volwassenheid 0–5)</t>
  </si>
  <si>
    <t xml:space="preserve">Thema</t>
  </si>
  <si>
    <t xml:space="preserve">Aantal</t>
  </si>
  <si>
    <t xml:space="preserve">In scope</t>
  </si>
  <si>
    <t xml:space="preserve">Voldoet</t>
  </si>
  <si>
    <t xml:space="preserve">Met gap</t>
  </si>
  <si>
    <t xml:space="preserve">Nog te beoordelen</t>
  </si>
  <si>
    <t xml:space="preserve">Gem. huidig</t>
  </si>
  <si>
    <t xml:space="preserve">Gem. streef</t>
  </si>
  <si>
    <t xml:space="preserve">% gereed</t>
  </si>
  <si>
    <t xml:space="preserve">5. Organisatorisch</t>
  </si>
  <si>
    <t xml:space="preserve">6. Mensen</t>
  </si>
  <si>
    <t xml:space="preserve">7. Fysiek</t>
  </si>
  <si>
    <t xml:space="preserve">8. Technologisch</t>
  </si>
  <si>
    <t xml:space="preserve">Totaal</t>
  </si>
  <si>
    <t xml:space="preserve">Overheidsmaatregelen — BIO2 (opzet · bestaan · werking)</t>
  </si>
  <si>
    <t xml:space="preserve">De cijfers werken automatisch bij zodra je de tabbladen GAP-analyse en Overheidsmaatregelen invult.  ·  bio2kompas.nl</t>
  </si>
  <si>
    <t xml:space="preserve">BIO2 GAP-analyse  ·  93 beheersmaatregelen (ISO 27002:2022)</t>
  </si>
  <si>
    <t xml:space="preserve">Control</t>
  </si>
  <si>
    <t xml:space="preserve">Beheersmaatregel</t>
  </si>
  <si>
    <t xml:space="preserve">Van toepassing?
(VvT)</t>
  </si>
  <si>
    <t xml:space="preserve">Huidig
niveau</t>
  </si>
  <si>
    <t xml:space="preserve">Streef-
niveau</t>
  </si>
  <si>
    <t xml:space="preserve">Gap</t>
  </si>
  <si>
    <t xml:space="preserve">Status</t>
  </si>
  <si>
    <t xml:space="preserve">Prioriteit</t>
  </si>
  <si>
    <t xml:space="preserve">Bewijs / onderbouwing</t>
  </si>
  <si>
    <t xml:space="preserve">Verantwoordelijke</t>
  </si>
  <si>
    <t xml:space="preserve">Actie / vervolgstap</t>
  </si>
  <si>
    <t xml:space="preserve">Deadline</t>
  </si>
  <si>
    <t xml:space="preserve">Meer info</t>
  </si>
  <si>
    <t xml:space="preserve">5.1</t>
  </si>
  <si>
    <t xml:space="preserve">Beleidsregels voor informatiebeveiliging</t>
  </si>
  <si>
    <t xml:space="preserve">Ja</t>
  </si>
  <si>
    <t xml:space="preserve">Bekijk uitleg</t>
  </si>
  <si>
    <t xml:space="preserve">5.2</t>
  </si>
  <si>
    <t xml:space="preserve">Rollen en verantwoordelijkheden voor informatiebeveiliging</t>
  </si>
  <si>
    <t xml:space="preserve">5.3</t>
  </si>
  <si>
    <t xml:space="preserve">Scheiding van taken</t>
  </si>
  <si>
    <t xml:space="preserve">5.4</t>
  </si>
  <si>
    <t xml:space="preserve">Directieverantwoordelijkheden</t>
  </si>
  <si>
    <t xml:space="preserve">5.5</t>
  </si>
  <si>
    <t xml:space="preserve">Contact met overheidsinstanties</t>
  </si>
  <si>
    <t xml:space="preserve">5.6</t>
  </si>
  <si>
    <t xml:space="preserve">Contact met speciale belangengroepen</t>
  </si>
  <si>
    <t xml:space="preserve">5.7</t>
  </si>
  <si>
    <t xml:space="preserve">Dreigingsinformatie (threat intelligence)</t>
  </si>
  <si>
    <t xml:space="preserve">5.8</t>
  </si>
  <si>
    <t xml:space="preserve">Informatiebeveiliging in projectmanagement</t>
  </si>
  <si>
    <t xml:space="preserve">5.9</t>
  </si>
  <si>
    <t xml:space="preserve">Inventarisatie van informatie en andere gerelateerde bedrijfsmiddelen</t>
  </si>
  <si>
    <t xml:space="preserve">5.10</t>
  </si>
  <si>
    <t xml:space="preserve">Aanvaardbaar gebruik van informatie en andere gerelateerde bedrijfsmiddelen</t>
  </si>
  <si>
    <t xml:space="preserve">5.11</t>
  </si>
  <si>
    <t xml:space="preserve">Teruggeven van bedrijfsmiddelen</t>
  </si>
  <si>
    <t xml:space="preserve">5.12</t>
  </si>
  <si>
    <t xml:space="preserve">Classificatie van informatie</t>
  </si>
  <si>
    <t xml:space="preserve">5.13</t>
  </si>
  <si>
    <t xml:space="preserve">Labelen van informatie</t>
  </si>
  <si>
    <t xml:space="preserve">5.14</t>
  </si>
  <si>
    <t xml:space="preserve">Informatieoverdracht</t>
  </si>
  <si>
    <t xml:space="preserve">5.15</t>
  </si>
  <si>
    <t xml:space="preserve">Toegangsbeveiliging</t>
  </si>
  <si>
    <t xml:space="preserve">5.16</t>
  </si>
  <si>
    <t xml:space="preserve">Identiteitsbeheer</t>
  </si>
  <si>
    <t xml:space="preserve">5.17</t>
  </si>
  <si>
    <t xml:space="preserve">Authenticatie-informatie</t>
  </si>
  <si>
    <t xml:space="preserve">5.18</t>
  </si>
  <si>
    <t xml:space="preserve">Toegangsrechten</t>
  </si>
  <si>
    <t xml:space="preserve">5.19</t>
  </si>
  <si>
    <t xml:space="preserve">Informatiebeveiliging in leveranciersrelaties</t>
  </si>
  <si>
    <t xml:space="preserve">5.20</t>
  </si>
  <si>
    <t xml:space="preserve">Aandacht voor informatiebeveiliging in leveranciersovereenkomsten</t>
  </si>
  <si>
    <t xml:space="preserve">5.21</t>
  </si>
  <si>
    <t xml:space="preserve">Beheer van informatiebeveiliging in de ICT-toeleveringsketen</t>
  </si>
  <si>
    <t xml:space="preserve">5.22</t>
  </si>
  <si>
    <t xml:space="preserve">Monitoren, beoordelen en wijzigingsbeheer van leveranciersdiensten</t>
  </si>
  <si>
    <t xml:space="preserve">5.23</t>
  </si>
  <si>
    <t xml:space="preserve">Informatiebeveiliging voor het gebruik van clouddiensten</t>
  </si>
  <si>
    <t xml:space="preserve">5.24</t>
  </si>
  <si>
    <t xml:space="preserve">Planning en voorbereiding van beheer van informatiebeveiligingsincidenten</t>
  </si>
  <si>
    <t xml:space="preserve">5.25</t>
  </si>
  <si>
    <t xml:space="preserve">Beoordeling van en besluitvorming over informatiebeveiligingsgebeurtenissen</t>
  </si>
  <si>
    <t xml:space="preserve">5.26</t>
  </si>
  <si>
    <t xml:space="preserve">Reageren op informatiebeveiligingsincidenten</t>
  </si>
  <si>
    <t xml:space="preserve">5.27</t>
  </si>
  <si>
    <t xml:space="preserve">Lering uit informatiebeveiligingsincidenten</t>
  </si>
  <si>
    <t xml:space="preserve">5.28</t>
  </si>
  <si>
    <t xml:space="preserve">Verzamelen van bewijsmateriaal</t>
  </si>
  <si>
    <t xml:space="preserve">5.29</t>
  </si>
  <si>
    <t xml:space="preserve">Informatiebeveiliging tijdens verstoring</t>
  </si>
  <si>
    <t xml:space="preserve">5.30</t>
  </si>
  <si>
    <t xml:space="preserve">Gereedheid van ICT voor bedrijfscontinuïteit</t>
  </si>
  <si>
    <t xml:space="preserve">5.31</t>
  </si>
  <si>
    <t xml:space="preserve">Wettelijke, statutaire, regelgevende en contractuele eisen</t>
  </si>
  <si>
    <t xml:space="preserve">5.32</t>
  </si>
  <si>
    <t xml:space="preserve">Intellectuele-eigendomsrechten</t>
  </si>
  <si>
    <t xml:space="preserve">5.33</t>
  </si>
  <si>
    <t xml:space="preserve">Beschermen van registraties</t>
  </si>
  <si>
    <t xml:space="preserve">5.34</t>
  </si>
  <si>
    <t xml:space="preserve">Privacy en bescherming van persoonsgegevens (PII)</t>
  </si>
  <si>
    <t xml:space="preserve">5.35</t>
  </si>
  <si>
    <t xml:space="preserve">Onafhankelijke beoordeling van informatiebeveiliging</t>
  </si>
  <si>
    <t xml:space="preserve">5.36</t>
  </si>
  <si>
    <t xml:space="preserve">Naleving van beleid, regels en normen voor informatiebeveiliging</t>
  </si>
  <si>
    <t xml:space="preserve">5.37</t>
  </si>
  <si>
    <t xml:space="preserve">Gedocumenteerde bedieningsprocedures</t>
  </si>
  <si>
    <t xml:space="preserve">6.1</t>
  </si>
  <si>
    <t xml:space="preserve">Screening</t>
  </si>
  <si>
    <t xml:space="preserve">6.2</t>
  </si>
  <si>
    <t xml:space="preserve">Arbeidsvoorwaarden</t>
  </si>
  <si>
    <t xml:space="preserve">6.3</t>
  </si>
  <si>
    <t xml:space="preserve">Bewustzijn, opleiding en training ten aanzien van informatiebeveiliging</t>
  </si>
  <si>
    <t xml:space="preserve">6.4</t>
  </si>
  <si>
    <t xml:space="preserve">Disciplinaire procedure</t>
  </si>
  <si>
    <t xml:space="preserve">6.5</t>
  </si>
  <si>
    <t xml:space="preserve">Verantwoordelijkheden bij beëindiging of wijziging van dienstverband</t>
  </si>
  <si>
    <t xml:space="preserve">6.6</t>
  </si>
  <si>
    <t xml:space="preserve">Vertrouwelijkheids- of geheimhoudingsovereenkomsten</t>
  </si>
  <si>
    <t xml:space="preserve">6.7</t>
  </si>
  <si>
    <t xml:space="preserve">Werken op afstand</t>
  </si>
  <si>
    <t xml:space="preserve">6.8</t>
  </si>
  <si>
    <t xml:space="preserve">Rapportage van informatiebeveiligingsgebeurtenissen</t>
  </si>
  <si>
    <t xml:space="preserve">7.1</t>
  </si>
  <si>
    <t xml:space="preserve">Fysieke beveiligingszones</t>
  </si>
  <si>
    <t xml:space="preserve">7.2</t>
  </si>
  <si>
    <t xml:space="preserve">Fysieke toegang</t>
  </si>
  <si>
    <t xml:space="preserve">7.3</t>
  </si>
  <si>
    <t xml:space="preserve">Beveiligen van kantoren, ruimten en faciliteiten</t>
  </si>
  <si>
    <t xml:space="preserve">7.4</t>
  </si>
  <si>
    <t xml:space="preserve">Fysieke beveiligingsbewaking</t>
  </si>
  <si>
    <t xml:space="preserve">7.5</t>
  </si>
  <si>
    <t xml:space="preserve">Beschermen tegen fysieke en omgevingsdreigingen</t>
  </si>
  <si>
    <t xml:space="preserve">7.6</t>
  </si>
  <si>
    <t xml:space="preserve">Werken in beveiligde zones</t>
  </si>
  <si>
    <t xml:space="preserve">7.7</t>
  </si>
  <si>
    <t xml:space="preserve">Clear desk en clear screen</t>
  </si>
  <si>
    <t xml:space="preserve">7.8</t>
  </si>
  <si>
    <t xml:space="preserve">Plaatsing en bescherming van apparatuur</t>
  </si>
  <si>
    <t xml:space="preserve">7.9</t>
  </si>
  <si>
    <t xml:space="preserve">Beveiliging van bedrijfsmiddelen buiten het terrein</t>
  </si>
  <si>
    <t xml:space="preserve">7.10</t>
  </si>
  <si>
    <t xml:space="preserve">Opslagmedia</t>
  </si>
  <si>
    <t xml:space="preserve">7.11</t>
  </si>
  <si>
    <t xml:space="preserve">Nutsvoorzieningen</t>
  </si>
  <si>
    <t xml:space="preserve">7.12</t>
  </si>
  <si>
    <t xml:space="preserve">Beveiliging van bekabeling</t>
  </si>
  <si>
    <t xml:space="preserve">7.13</t>
  </si>
  <si>
    <t xml:space="preserve">Onderhoud van apparatuur</t>
  </si>
  <si>
    <t xml:space="preserve">7.14</t>
  </si>
  <si>
    <t xml:space="preserve">Veilig verwijderen of hergebruiken van apparatuur</t>
  </si>
  <si>
    <t xml:space="preserve">8.1</t>
  </si>
  <si>
    <t xml:space="preserve">Eindpuntapparaten van gebruikers</t>
  </si>
  <si>
    <t xml:space="preserve">8.2</t>
  </si>
  <si>
    <t xml:space="preserve">Speciale toegangsrechten</t>
  </si>
  <si>
    <t xml:space="preserve">8.3</t>
  </si>
  <si>
    <t xml:space="preserve">Beperking van toegang tot informatie</t>
  </si>
  <si>
    <t xml:space="preserve">8.4</t>
  </si>
  <si>
    <t xml:space="preserve">Toegang tot broncode</t>
  </si>
  <si>
    <t xml:space="preserve">8.5</t>
  </si>
  <si>
    <t xml:space="preserve">Beveiligde authenticatie</t>
  </si>
  <si>
    <t xml:space="preserve">8.6</t>
  </si>
  <si>
    <t xml:space="preserve">Capaciteitsbeheer</t>
  </si>
  <si>
    <t xml:space="preserve">8.7</t>
  </si>
  <si>
    <t xml:space="preserve">Bescherming tegen malware</t>
  </si>
  <si>
    <t xml:space="preserve">8.8</t>
  </si>
  <si>
    <t xml:space="preserve">Beheer van technische kwetsbaarheden</t>
  </si>
  <si>
    <t xml:space="preserve">8.9</t>
  </si>
  <si>
    <t xml:space="preserve">Configuratiebeheer</t>
  </si>
  <si>
    <t xml:space="preserve">8.10</t>
  </si>
  <si>
    <t xml:space="preserve">Verwijderen van informatie</t>
  </si>
  <si>
    <t xml:space="preserve">8.11</t>
  </si>
  <si>
    <t xml:space="preserve">Maskeren van gegevens</t>
  </si>
  <si>
    <t xml:space="preserve">8.12</t>
  </si>
  <si>
    <t xml:space="preserve">Voorkomen van datalekken</t>
  </si>
  <si>
    <t xml:space="preserve">8.13</t>
  </si>
  <si>
    <t xml:space="preserve">Back-up van informatie</t>
  </si>
  <si>
    <t xml:space="preserve">8.14</t>
  </si>
  <si>
    <t xml:space="preserve">Redundantie van informatieverwerkende faciliteiten</t>
  </si>
  <si>
    <t xml:space="preserve">8.15</t>
  </si>
  <si>
    <t xml:space="preserve">Logging</t>
  </si>
  <si>
    <t xml:space="preserve">8.16</t>
  </si>
  <si>
    <t xml:space="preserve">Monitoringactiviteiten</t>
  </si>
  <si>
    <t xml:space="preserve">8.17</t>
  </si>
  <si>
    <t xml:space="preserve">Kloksynchronisatie</t>
  </si>
  <si>
    <t xml:space="preserve">8.18</t>
  </si>
  <si>
    <t xml:space="preserve">Gebruik van speciale systeemhulpmiddelen</t>
  </si>
  <si>
    <t xml:space="preserve">8.19</t>
  </si>
  <si>
    <t xml:space="preserve">Installatie van software op operationele systemen</t>
  </si>
  <si>
    <t xml:space="preserve">8.20</t>
  </si>
  <si>
    <t xml:space="preserve">Netwerkbeveiliging</t>
  </si>
  <si>
    <t xml:space="preserve">8.21</t>
  </si>
  <si>
    <t xml:space="preserve">Beveiliging van netwerkdiensten</t>
  </si>
  <si>
    <t xml:space="preserve">8.22</t>
  </si>
  <si>
    <t xml:space="preserve">Scheiding van netwerken</t>
  </si>
  <si>
    <t xml:space="preserve">8.23</t>
  </si>
  <si>
    <t xml:space="preserve">Webfiltering</t>
  </si>
  <si>
    <t xml:space="preserve">8.24</t>
  </si>
  <si>
    <t xml:space="preserve">Gebruik van cryptografie</t>
  </si>
  <si>
    <t xml:space="preserve">8.25</t>
  </si>
  <si>
    <t xml:space="preserve">Veilige ontwikkellevenscyclus</t>
  </si>
  <si>
    <t xml:space="preserve">8.26</t>
  </si>
  <si>
    <t xml:space="preserve">Beveiligingseisen voor applicaties</t>
  </si>
  <si>
    <t xml:space="preserve">8.27</t>
  </si>
  <si>
    <t xml:space="preserve">Veilige systeemarchitectuur en engineeringprincipes</t>
  </si>
  <si>
    <t xml:space="preserve">8.28</t>
  </si>
  <si>
    <t xml:space="preserve">Veilig coderen</t>
  </si>
  <si>
    <t xml:space="preserve">8.29</t>
  </si>
  <si>
    <t xml:space="preserve">Beveiligingstesten in ontwikkeling en acceptatie</t>
  </si>
  <si>
    <t xml:space="preserve">8.30</t>
  </si>
  <si>
    <t xml:space="preserve">Uitbestede ontwikkeling</t>
  </si>
  <si>
    <t xml:space="preserve">8.31</t>
  </si>
  <si>
    <t xml:space="preserve">Scheiding van ontwikkel-, test- en productieomgevingen</t>
  </si>
  <si>
    <t xml:space="preserve">8.32</t>
  </si>
  <si>
    <t xml:space="preserve">Wijzigingsbeheer</t>
  </si>
  <si>
    <t xml:space="preserve">8.33</t>
  </si>
  <si>
    <t xml:space="preserve">Testinformatie</t>
  </si>
  <si>
    <t xml:space="preserve">8.34</t>
  </si>
  <si>
    <t xml:space="preserve">Bescherming van informatiesystemen tijdens audittests</t>
  </si>
  <si>
    <t xml:space="preserve">BIO2 overheidsmaatregelen  ·  117 verplichte maatregelen (BIO2 v1.3, deel 2)  ·  toets op opzet, bestaan en werking</t>
  </si>
  <si>
    <t xml:space="preserve">OM-nummer</t>
  </si>
  <si>
    <t xml:space="preserve">Beheers-
maatregel</t>
  </si>
  <si>
    <t xml:space="preserve">Kernvereiste (samengevat)</t>
  </si>
  <si>
    <t xml:space="preserve">Van toepassing?</t>
  </si>
  <si>
    <t xml:space="preserve">Opzet</t>
  </si>
  <si>
    <t xml:space="preserve">Bestaan</t>
  </si>
  <si>
    <t xml:space="preserve">Werking</t>
  </si>
  <si>
    <t xml:space="preserve">5.01.01</t>
  </si>
  <si>
    <t xml:space="preserve">Vastgesteld informatiebeveiligingsbeleid (door bestuur), met minimaal strategische uitgangspunten, organisatie van de IB-functie, verantwoordelijkheden (ketens/OT/privacy/BCM), betrouwbaarheidseisen, evaluatiefrequentie en bevordering bewustzijn.</t>
  </si>
  <si>
    <t xml:space="preserve">5.01.02</t>
  </si>
  <si>
    <t xml:space="preserve">IB-beleid minimaal jaarlijks en aansluitend op bestuurs-/P&amp;C-cycli en externe ontwikkelingen beoordelen en bijstellen.</t>
  </si>
  <si>
    <t xml:space="preserve">5.02.01</t>
  </si>
  <si>
    <t xml:space="preserve">Bestuur legt rollen/verantwoordelijkheden (IB, privacy, OT, BCM) en hun samenhang vast; aandacht voor incidentafhandeling; lijnmanagers/proceseigenaren verantwoordelijk voor risicobehandeling.</t>
  </si>
  <si>
    <t xml:space="preserve">5.02.02</t>
  </si>
  <si>
    <t xml:space="preserve">Er is een CISO aangesteld die onafhankelijk en zelfstandig adviseert en rapporteert aan bestuur/controlerend orgaan.</t>
  </si>
  <si>
    <t xml:space="preserve">5.04.01</t>
  </si>
  <si>
    <t xml:space="preserve">Bestuur en werknemers volgen regelmatig scholing over cyberrisico's; bestuurders tonen voldoende kennis en vaardigheden aan.</t>
  </si>
  <si>
    <t xml:space="preserve">5.05.01</t>
  </si>
  <si>
    <t xml:space="preserve">Overzicht van functionarissen en hun formele contacten met (overheids)instanties en toezichthouders; minimaal jaarlijks actualiseren.</t>
  </si>
  <si>
    <t xml:space="preserve">5.08.01</t>
  </si>
  <si>
    <t xml:space="preserve">Bij nieuwe systemen en significante wijzigingen een expliciete risicoafweging uitvoeren en beveiligingseisen vaststellen.</t>
  </si>
  <si>
    <t xml:space="preserve">5.09.01</t>
  </si>
  <si>
    <t xml:space="preserve">Actuele inventaris van bedrijfsmiddelen (incl. OT, cloud, remote en niet-beheerde devices); periodiek op volledigheid/actualiteit controleren.</t>
  </si>
  <si>
    <t xml:space="preserve">5.10.02</t>
  </si>
  <si>
    <t xml:space="preserve">Gedragsregels voor gebruik bedrijfsmiddelen voor extern personeel/vrijwilligers contractueel vastgelegd.</t>
  </si>
  <si>
    <t xml:space="preserve">5.10.03</t>
  </si>
  <si>
    <t xml:space="preserve">Alle medewerkers zijn aantoonbaar gewezen op de gedragsregels voor gebruik van bedrijfsmiddelen.</t>
  </si>
  <si>
    <t xml:space="preserve">5.12.01</t>
  </si>
  <si>
    <t xml:space="preserve">Informatie in alle systemen geclassificeerd via een vastgestelde impactclassificatiemethodiek (onderdeel risicomanagementmethodiek).</t>
  </si>
  <si>
    <t xml:space="preserve">5.14.01</t>
  </si>
  <si>
    <t xml:space="preserve">Internetfacing-systemen en e-mail voldoen aan de verplichte beveiligingsstandaarden (Forum Standaardisatie/Cyberbeveiligingsbesluit), gemeten via internet.nl.</t>
  </si>
  <si>
    <t xml:space="preserve">5.14.02</t>
  </si>
  <si>
    <t xml:space="preserve">Minimaal publiek vertrouwde OV-certificaten bij (openbaar) webverkeer van gevoelige gegevens; intern OV of PKIo; hogere eisen uit risicoanalyse.</t>
  </si>
  <si>
    <t xml:space="preserve">5.14.03</t>
  </si>
  <si>
    <t xml:space="preserve">Geavanceerde/gekwalificeerde elektronische handtekeningen voldoen aan de AdES Baseline Profiles (Lijst open standaarden).</t>
  </si>
  <si>
    <t xml:space="preserve">5.14.04</t>
  </si>
  <si>
    <t xml:space="preserve">Actuele registratie van alle internetfacing-systemen, webapplicaties, IP-adressen en API's.</t>
  </si>
  <si>
    <t xml:space="preserve">5.14.05</t>
  </si>
  <si>
    <t xml:space="preserve">Publiek toegankelijke websites bekendmaken via het Register Internetdomeinen Overheid (RIO); minimaal halfjaarlijks actualiseren.</t>
  </si>
  <si>
    <t xml:space="preserve">5.15.01</t>
  </si>
  <si>
    <t xml:space="preserve">Toegang tot een vertrouwde zone alleen vanaf geauthentiseerde apparatuur of programmatuur binnen een veilige schil.</t>
  </si>
  <si>
    <t xml:space="preserve">5.16.01</t>
  </si>
  <si>
    <t xml:space="preserve">Sluitende formele registratie- en afmeldprocedure voor het beheren van gebruikersidentificaties.</t>
  </si>
  <si>
    <t xml:space="preserve">5.16.02</t>
  </si>
  <si>
    <t xml:space="preserve">Geen groepsaccounts, tenzij de proceseigenaar dit motiveert, vastlegt en afstemt met de CISO.</t>
  </si>
  <si>
    <t xml:space="preserve">5.17.01</t>
  </si>
  <si>
    <t xml:space="preserve">MFA minimaal voor primair aanloggen, internet-bereikbare voorzieningen en beheeraccounts (wachtwoordloos of ww + 2e factor); mitigatie + CISO waar MFA niet kan; monitoring op misbruik.</t>
  </si>
  <si>
    <t xml:space="preserve">5.17.02</t>
  </si>
  <si>
    <t xml:space="preserve">Wachtwoordmanager of vergelijkbare oplossing aan alle medewerkers aanbieden.</t>
  </si>
  <si>
    <t xml:space="preserve">5.17.03</t>
  </si>
  <si>
    <t xml:space="preserve">Wachtwoordeisen worden geautomatiseerd afgedwongen.</t>
  </si>
  <si>
    <t xml:space="preserve">5.18.01</t>
  </si>
  <si>
    <t xml:space="preserve">Aanmaken/wijzigen van accounts met bijzondere rechten wordt gemonitord; ongeautoriseerde wijziging = informatiebeveiligingsincident.</t>
  </si>
  <si>
    <t xml:space="preserve">5.18.02</t>
  </si>
  <si>
    <t xml:space="preserve">Alle uitgegeven toegangsrechten minimaal jaarlijks beoordelen (sneller o.b.v. risicoafweging).</t>
  </si>
  <si>
    <t xml:space="preserve">5.19.01</t>
  </si>
  <si>
    <t xml:space="preserve">Bij offerteaanvragen zijn IB-eisen (beschikbaarheid/integriteit/vertrouwelijkheid) onderdeel van de inkoopeisen, o.b.v. risicoafweging.</t>
  </si>
  <si>
    <t xml:space="preserve">5.20.01</t>
  </si>
  <si>
    <t xml:space="preserve">Beveiligingseisen uit de offerteaanvraag expliciet opnemen in (inkoop)contracten.</t>
  </si>
  <si>
    <t xml:space="preserve">5.20.02</t>
  </si>
  <si>
    <t xml:space="preserve">Algemene voorwaarden van leveranciers waar mogelijk uitsluiten; anders risico's beoordelen en geaccepteerde/geweigerde consequenties expliciteren.</t>
  </si>
  <si>
    <t xml:space="preserve">5.20.03</t>
  </si>
  <si>
    <t xml:space="preserve">Contractueel: leverancier toont jaarlijks (opzet/bestaan/werking) via onafhankelijke onderzoeken aan te voldoen, incl. toeleveringsketen.</t>
  </si>
  <si>
    <t xml:space="preserve">5.20.04</t>
  </si>
  <si>
    <t xml:space="preserve">Entiteit voert zelfstandig onderzoek/validatie uit; mogelijkheid tot externe audit contractueel geborgd; restrisico's beheersen.</t>
  </si>
  <si>
    <t xml:space="preserve">5.20.05</t>
  </si>
  <si>
    <t xml:space="preserve">Leverancier is transparant over kwetsbaarheden en incidenten (waaronder datalekken) in de dienstverlening.</t>
  </si>
  <si>
    <t xml:space="preserve">5.20.06</t>
  </si>
  <si>
    <t xml:space="preserve">Vooraf risicoafweging of leveranciersafhankelijkheid beheersbaar is; exit-strategie is vast onderdeel van het contract.</t>
  </si>
  <si>
    <t xml:space="preserve">5.21.02</t>
  </si>
  <si>
    <t xml:space="preserve">Leverancier geeft vooraf inzicht in de keten van toeleveranciers en risico's; entiteit beoordeelt acceptatie.</t>
  </si>
  <si>
    <t xml:space="preserve">5.21.03</t>
  </si>
  <si>
    <t xml:space="preserve">Beveiligingseisen gelden onverminderd voor de hele toeleveringsketen (tenzij niet relevant, met onderbouwing).</t>
  </si>
  <si>
    <t xml:space="preserve">5.21.04</t>
  </si>
  <si>
    <t xml:space="preserve">Leverancier geeft veranderingen in de keten en bijbehorende risico's door gedurende de looptijd.</t>
  </si>
  <si>
    <t xml:space="preserve">5.21.05</t>
  </si>
  <si>
    <t xml:space="preserve">Beveiliging van toeleveringsketens is onderdeel van de risicoanalyse (kwetsbaarheden, kwaliteit, praktijken toeleveranciers).</t>
  </si>
  <si>
    <t xml:space="preserve">5.22.01</t>
  </si>
  <si>
    <t xml:space="preserve">Proceseigenaar beoordeelt jaarlijks o.b.v. bewijs of de leverancier voldoet; stelt risico's vast; neemt/accepteert mitigatie.</t>
  </si>
  <si>
    <t xml:space="preserve">5.22.02</t>
  </si>
  <si>
    <t xml:space="preserve">Actuele registratie van leveranciers en afgesloten contracten.</t>
  </si>
  <si>
    <t xml:space="preserve">5.23.01</t>
  </si>
  <si>
    <t xml:space="preserve">Beleid voor inventariseren/classificeren/selecteren/beoordelen/beëindigen van cloud service providers; minimaal driejaarlijks herzien.</t>
  </si>
  <si>
    <t xml:space="preserve">5.24.01</t>
  </si>
  <si>
    <t xml:space="preserve">Toegankelijk meldloket voor IB-incidenten voor alle interne en externe medewerkers.</t>
  </si>
  <si>
    <t xml:space="preserve">5.24.02</t>
  </si>
  <si>
    <t xml:space="preserve">Meldprocedure met taken en verantwoordelijkheden van het meldloket.</t>
  </si>
  <si>
    <t xml:space="preserve">5.24.03</t>
  </si>
  <si>
    <t xml:space="preserve">Proceseigenaar is verantwoordelijk voor het oplossen van IB-incidenten.</t>
  </si>
  <si>
    <t xml:space="preserve">5.24.04</t>
  </si>
  <si>
    <t xml:space="preserve">Proceseigenaar rapporteert maandelijks de opvolging van incidenten aan de eindverantwoordelijke voor de bedrijfsvoering.</t>
  </si>
  <si>
    <t xml:space="preserve">5.24.05</t>
  </si>
  <si>
    <t xml:space="preserve">De incidentprocedure verwijst naar de procedure voor crisisbeheersing.</t>
  </si>
  <si>
    <t xml:space="preserve">5.24.07</t>
  </si>
  <si>
    <t xml:space="preserve">Incidentprocedure borgt: melden bij CSIRT binnen wettelijke termijn, verwerken van CSIRT-meldingen en tijdig informeren van betrokkenen.</t>
  </si>
  <si>
    <t xml:space="preserve">5.24.08</t>
  </si>
  <si>
    <t xml:space="preserve">Coordinated Vulnerability Disclosure (CVD)-procedure ingericht en gepubliceerd (NCSC-leidraad of ISO/IEC 29147); CVD-meldingen in de incidentrapportage.</t>
  </si>
  <si>
    <t xml:space="preserve">5.26.02</t>
  </si>
  <si>
    <t xml:space="preserve">Incidenten afdoen via het incidentbeheerproces; relevante incidenten gemeld bij aangewezen toezichthouders.</t>
  </si>
  <si>
    <t xml:space="preserve">5.27.01</t>
  </si>
  <si>
    <t xml:space="preserve">Incidenten analyseren op achterliggende oorzaken en verbeteringen om herhaling te voorkomen.</t>
  </si>
  <si>
    <t xml:space="preserve">5.27.02</t>
  </si>
  <si>
    <t xml:space="preserve">Analyses (oorzaken + verbeteringen) breed delen met relevante partners.</t>
  </si>
  <si>
    <t xml:space="preserve">5.28.01</t>
  </si>
  <si>
    <t xml:space="preserve">Bewaartermijn van (vermoedelijke) incidentinformatie minimaal drie jaar (logging, oplossing, advies).</t>
  </si>
  <si>
    <t xml:space="preserve">5.30.01</t>
  </si>
  <si>
    <t xml:space="preserve">Proceseigenaar test jaarlijks de continuïteitsplannen op werking, volledigheid en actualiteit.</t>
  </si>
  <si>
    <t xml:space="preserve">5.30.02</t>
  </si>
  <si>
    <t xml:space="preserve">Kritieke systemen identificeren o.b.v. risicoafweging; overzicht minimaal driejaarlijks actualiseren.</t>
  </si>
  <si>
    <t xml:space="preserve">5.33.01</t>
  </si>
  <si>
    <t xml:space="preserve">Bewaartermijnen in selectielijsten vastgelegd (archiefwet/privacy), praktisch ingeregeld en periodiek getoetst.</t>
  </si>
  <si>
    <t xml:space="preserve">5.35.02</t>
  </si>
  <si>
    <t xml:space="preserve">Vastgesteld auditplan met jaarlijkse keuzes voor welke systemen welke beveiligingsaudits krijgen.</t>
  </si>
  <si>
    <t xml:space="preserve">5.36.01</t>
  </si>
  <si>
    <t xml:space="preserve">Rapportage over IB in de P&amp;C-/PDCA-cyclus onder CISO-coördinatie, resulterend in een jaarlijkse In Control Verklaring (of vergelijkbaar).</t>
  </si>
  <si>
    <t xml:space="preserve">6.01.01</t>
  </si>
  <si>
    <t xml:space="preserve">Vastgesteld screeningsbeleid; VOG o.b.v. risicoafweging bij indiensttreding en functiewijziging.</t>
  </si>
  <si>
    <t xml:space="preserve">6.02.01</t>
  </si>
  <si>
    <t xml:space="preserve">Medewerkers (intern/extern) bij aanstelling/functiewissel gewezen op hun IB-verantwoordelijkheden; regelingen eenvoudig toegankelijk.</t>
  </si>
  <si>
    <t xml:space="preserve">6.03.01</t>
  </si>
  <si>
    <t xml:space="preserve">Iedereen kent de regels en verplichtingen voor IB, en waar relevant de eisen voor gerubriceerde omgevingen.</t>
  </si>
  <si>
    <t xml:space="preserve">6.03.02</t>
  </si>
  <si>
    <t xml:space="preserve">Training I-bewustzijn aantoonbaar succesvol gevolgd binnen drie maanden na indiensttreding.</t>
  </si>
  <si>
    <t xml:space="preserve">6.03.03</t>
  </si>
  <si>
    <t xml:space="preserve">Management benadrukt en stimuleert actief het periodiek volgen van IB-opleiding/training.</t>
  </si>
  <si>
    <t xml:space="preserve">6.03.04</t>
  </si>
  <si>
    <t xml:space="preserve">Bewustwordingsprogramma's behandelen de gedragsaspecten van veilig mobiel werken.</t>
  </si>
  <si>
    <t xml:space="preserve">6.08.01</t>
  </si>
  <si>
    <t xml:space="preserve">Medewerkers (intern/extern) hebben aantoonbaar kennisgenomen van de meldingsprocedure voor incidenten.</t>
  </si>
  <si>
    <t xml:space="preserve">7.01.02</t>
  </si>
  <si>
    <t xml:space="preserve">Kritieke informatie of informatiesystemen zijn nooit via één beveiligde zone te bereiken.</t>
  </si>
  <si>
    <t xml:space="preserve">7.02.01</t>
  </si>
  <si>
    <t xml:space="preserve">Bij concrete beveiligingsrisico's worden waarschuwingen volgens afspraak verzonden aan relevante collega's binnen het beveiligingsdomein.</t>
  </si>
  <si>
    <t xml:space="preserve">7.07.01</t>
  </si>
  <si>
    <t xml:space="preserve">Bij gebruik van een chipcardtoken activeert het verwijderen van het token automatisch de toegangsvergrendeling.</t>
  </si>
  <si>
    <t xml:space="preserve">7.10.01</t>
  </si>
  <si>
    <t xml:space="preserve">Verwijderinstructie borgt dat bedrijfsgevoelige inhoud op herbruikbare media die de entiteit verlaten onherstelbaar is verwijderd.</t>
  </si>
  <si>
    <t xml:space="preserve">7.10.02</t>
  </si>
  <si>
    <t xml:space="preserve">Gecontroleerd (met verslag) dat alle data onherstelbaar is verwijderd; waar mogelijk NBV/AIVD-geadviseerde producten.</t>
  </si>
  <si>
    <t xml:space="preserve">7.10.03</t>
  </si>
  <si>
    <t xml:space="preserve">Koeriers/transporteurs voor geclassificeerde informatie voldoen aan vooraf opgestelde betrouwbaarheidseisen.</t>
  </si>
  <si>
    <t xml:space="preserve">8.01.01</t>
  </si>
  <si>
    <t xml:space="preserve">Mobiele apparatuur 'zero footprint'; anders toegangsbescherming met minimaal versleuteling; 'wissen op afstand' mogelijk.</t>
  </si>
  <si>
    <t xml:space="preserve">8.01.02</t>
  </si>
  <si>
    <t xml:space="preserve">Mobiele apparatuur: patchmanagement/hardening, MDM/MAM, ondertekende gebruikersovereenkomst mobiel werken; periodiek getoetst.</t>
  </si>
  <si>
    <t xml:space="preserve">8.02.01</t>
  </si>
  <si>
    <t xml:space="preserve">Speciale bevoegdheden minimaal ieder kwartaal beoordeeld op opzet, bestaan en werking.</t>
  </si>
  <si>
    <t xml:space="preserve">8.03.01</t>
  </si>
  <si>
    <t xml:space="preserve">Maatregelen die fysiek en/of logisch isoleren van informatie met specifiek belang waarborgen.</t>
  </si>
  <si>
    <t xml:space="preserve">8.03.02</t>
  </si>
  <si>
    <t xml:space="preserve">Need-to-know: gebruikers zien/verwerken alleen informatie die nodig is voor hun taak.</t>
  </si>
  <si>
    <t xml:space="preserve">8.05.01</t>
  </si>
  <si>
    <t xml:space="preserve">Vooraf risicoafweging voor netwerktoegang van externe leveranciers (voorwaarden/duur); rechten uit registratie herleidbaar.</t>
  </si>
  <si>
    <t xml:space="preserve">8.07.01</t>
  </si>
  <si>
    <t xml:space="preserve">Downloaden beheerst en beperkt o.b.v. risico en need-of-use; antimalware beoordeelt altijd alle downloads.</t>
  </si>
  <si>
    <t xml:space="preserve">8.07.02</t>
  </si>
  <si>
    <t xml:space="preserve">Gebruikers zijn voorgelicht over de risico's van surfgedrag en het klikken op onbekende links.</t>
  </si>
  <si>
    <t xml:space="preserve">8.07.03</t>
  </si>
  <si>
    <t xml:space="preserve">Antimalware- en herstelsoftware zijn actueel en worden periodiek geüpdatet.</t>
  </si>
  <si>
    <t xml:space="preserve">8.07.04</t>
  </si>
  <si>
    <t xml:space="preserve">Malwarescan op alle omgevingen, op alle downloads vóór executie/opslag en op alle ontvangen bestanden vóór gebruik.</t>
  </si>
  <si>
    <t xml:space="preserve">8.08.01</t>
  </si>
  <si>
    <t xml:space="preserve">Bij hoge kans én hoge schade: mitigerende maatregelen zo snel mogelijk, uiterlijk binnen een week.</t>
  </si>
  <si>
    <t xml:space="preserve">8.08.02</t>
  </si>
  <si>
    <t xml:space="preserve">Wijze van mitigatie bepalen op basis van een expliciete risicoafweging.</t>
  </si>
  <si>
    <t xml:space="preserve">8.08.03</t>
  </si>
  <si>
    <t xml:space="preserve">Tussentijdse mitigerende maatregelen als patchen binnen een week niet mogelijk is.</t>
  </si>
  <si>
    <t xml:space="preserve">8.08.04</t>
  </si>
  <si>
    <t xml:space="preserve">Systemen waar mogelijk jaarlijks controleren op naleving/kwetsbaarheden (scans/pentests/red-teaming); internetfacing continu.</t>
  </si>
  <si>
    <t xml:space="preserve">8.08.05</t>
  </si>
  <si>
    <t xml:space="preserve">Internetfacing-systemen: verplichte (geautomatiseerde) pentest bij elke release/major update; hoog-risicobevindingen blokkeren productie; minimaal jaarlijks getest.</t>
  </si>
  <si>
    <t xml:space="preserve">8.13.01</t>
  </si>
  <si>
    <t xml:space="preserve">Back-upbeleid met bewaar-/beschermeisen; speciale aandacht voor bescherming tegen ransomware en integriteit van de back-up.</t>
  </si>
  <si>
    <t xml:space="preserve">8.13.02</t>
  </si>
  <si>
    <t xml:space="preserve">Maximaal toegestaan dataverlies (RPO) en maximale hersteltijd (RTO) bepaald o.b.v. risicoafweging.</t>
  </si>
  <si>
    <t xml:space="preserve">8.13.03</t>
  </si>
  <si>
    <t xml:space="preserve">Back-up opgeslagen op een gescheiden locatie zodat één incident niet beide raakt.</t>
  </si>
  <si>
    <t xml:space="preserve">8.13.04</t>
  </si>
  <si>
    <t xml:space="preserve">Herstelprocedure minimaal jaarlijks (of na een grote wijziging) getest.</t>
  </si>
  <si>
    <t xml:space="preserve">8.15.01</t>
  </si>
  <si>
    <t xml:space="preserve">Logregel bevat minimaal: actie, object, resultaat, oorsprong, actor en tijdstempel.</t>
  </si>
  <si>
    <t xml:space="preserve">8.15.02</t>
  </si>
  <si>
    <t xml:space="preserve">Een logregel bevat nooit gegevens die tot het doorbreken van de beveiliging kunnen leiden.</t>
  </si>
  <si>
    <t xml:space="preserve">8.15.03</t>
  </si>
  <si>
    <t xml:space="preserve">Er is een overzicht van de logbestanden die worden gegenereerd.</t>
  </si>
  <si>
    <t xml:space="preserve">8.15.04</t>
  </si>
  <si>
    <t xml:space="preserve">Bewaartermijn van logs/SIEM risicogericht bepaald (rekening houdend met langdurig aanwezige aanvallers).</t>
  </si>
  <si>
    <t xml:space="preserve">8.15.05</t>
  </si>
  <si>
    <t xml:space="preserve">Oneigenlijk wijzigen/verwijderen van loggegevens zo snel mogelijk melden als incident.</t>
  </si>
  <si>
    <t xml:space="preserve">8.15.06</t>
  </si>
  <si>
    <t xml:space="preserve">Periodieke, onafhankelijke toetsing op het ongewijzigd bestaan van logs gedurende de bewaartermijn.</t>
  </si>
  <si>
    <t xml:space="preserve">8.16.01</t>
  </si>
  <si>
    <t xml:space="preserve">Nieuwe dreigingen (uit 8.16.03) binnen juridische kaders verplicht delen met het aangewezen CERT.</t>
  </si>
  <si>
    <t xml:space="preserve">8.16.02</t>
  </si>
  <si>
    <t xml:space="preserve">SIEM/SOC heeft eenduidige regels wanneer een incident aan het verantwoordelijke management wordt gerapporteerd.</t>
  </si>
  <si>
    <t xml:space="preserve">8.16.03</t>
  </si>
  <si>
    <t xml:space="preserve">De informatieverwerkende omgeving wordt gemonitord met een detectie- en response-oplossing.</t>
  </si>
  <si>
    <t xml:space="preserve">8.16.04</t>
  </si>
  <si>
    <t xml:space="preserve">Actieve netwerkcomponenten voorzien van logging én monitoring van die logging.</t>
  </si>
  <si>
    <t xml:space="preserve">8.18.01</t>
  </si>
  <si>
    <t xml:space="preserve">Alleen bevoegd personeel heeft toegang tot systeemhulpmiddelen, en uitsluitend wanneer strikt noodzakelijk.</t>
  </si>
  <si>
    <t xml:space="preserve">8.18.02</t>
  </si>
  <si>
    <t xml:space="preserve">Gebruik van systeemhulpmiddelen wordt gelogd; logging minimaal een half jaar beschikbaar voor onderzoek.</t>
  </si>
  <si>
    <t xml:space="preserve">8.19.01</t>
  </si>
  <si>
    <t xml:space="preserve">Het risico van installatie van niet-geautoriseerde software door gebruikers wordt beheerst.</t>
  </si>
  <si>
    <t xml:space="preserve">8.20.01</t>
  </si>
  <si>
    <t xml:space="preserve">Netwerkcomponenten voldoen minimaal aan het vertrouwelijkheidsniveau van het netwerk waarvan ze deel uitmaken.</t>
  </si>
  <si>
    <t xml:space="preserve">8.20.02</t>
  </si>
  <si>
    <t xml:space="preserve">Toegang tot beheerinterfaces van netwerkcomponenten zoveel mogelijk gescheiden van het gebruikersnetwerk.</t>
  </si>
  <si>
    <t xml:space="preserve">8.21.01</t>
  </si>
  <si>
    <t xml:space="preserve">Koppelpunten met externe/onvertrouwde zones: maatregelen om beschikbaarheidsaanvallen te signaleren en mitigeren.</t>
  </si>
  <si>
    <t xml:space="preserve">8.21.02</t>
  </si>
  <si>
    <t xml:space="preserve">Dataverkeer van/naar de vertrouwde omgeving wordt bewaakt en geanalyseerd op verdacht verkeer met detectievoorzieningen.</t>
  </si>
  <si>
    <t xml:space="preserve">8.21.03</t>
  </si>
  <si>
    <t xml:space="preserve">Nieuwe dreigingen (uit 8.21.02) binnen juridische kaders gedeeld binnen de overheid.</t>
  </si>
  <si>
    <t xml:space="preserve">8.21.04</t>
  </si>
  <si>
    <t xml:space="preserve">Draadloos verkeer en bedraad verkeer buiten gecontroleerd gebied versleuteld (waar mogelijk NBV/AIVD-geadviseerde middelen).</t>
  </si>
  <si>
    <t xml:space="preserve">8.22.01</t>
  </si>
  <si>
    <t xml:space="preserve">Alle gescheiden netwerkgroepen hebben een gedefinieerd beveiligingsniveau.</t>
  </si>
  <si>
    <t xml:space="preserve">8.24.01</t>
  </si>
  <si>
    <t xml:space="preserve">Cryptografiebeleid met minimaal: wanneer cryptografie, verantwoordelijkheden implementatie/sleutelbeheer, registratie, normen (Forum Standaardisatie) en beschermingsniveau.</t>
  </si>
  <si>
    <t xml:space="preserve">8.24.02</t>
  </si>
  <si>
    <t xml:space="preserve">Cryptografische maatregelen opgenomen in de inventaris; vastgesteld waar ingezet, wie verantwoordelijk en hoe actueel gehouden.</t>
  </si>
  <si>
    <t xml:space="preserve">8.24.04</t>
  </si>
  <si>
    <t xml:space="preserve">Sterkte van cryptografie gebaseerd op de actuele adviezen van NCSC en NBV/AIVD.</t>
  </si>
  <si>
    <t xml:space="preserve">8.24.05</t>
  </si>
  <si>
    <t xml:space="preserve">Afspraken over reservecertificaten van een alternatieve leverancier indien nodig voor bedrijfscontinuïteit.</t>
  </si>
  <si>
    <t xml:space="preserve">8.27.01</t>
  </si>
  <si>
    <t xml:space="preserve">Architectuurprincipes 'security by design/default' vastgesteld, gedocumenteerd, onderhouden en toegepast bij systeemontwikkeling.</t>
  </si>
  <si>
    <t xml:space="preserve">8.29.01</t>
  </si>
  <si>
    <t xml:space="preserve">Acceptatietesten met gestructureerde (waar mogelijk geautomatiseerde) testmethodieken; van resultaten verslag gemaakt.</t>
  </si>
  <si>
    <t xml:space="preserve">8.30.01</t>
  </si>
  <si>
    <t xml:space="preserve">Interne maatregelen voor systeemontwikkeling onverkort van toepassing op uitbestede ontwikkeling, aangevuld met uitbestedingsmaatregelen.</t>
  </si>
  <si>
    <t xml:space="preserve">8.31.01</t>
  </si>
  <si>
    <t xml:space="preserve">In de productieomgeving wordt niet getest, tenzij vooraf goedgekeurd door de proceseigenaar.</t>
  </si>
  <si>
    <t xml:space="preserve">8.31.02</t>
  </si>
  <si>
    <t xml:space="preserve">Significante wijzigingen altijd getest vóór productie, tenzij vooraf goedgekeurd door de proceseigenaar.</t>
  </si>
  <si>
    <t xml:space="preserve">8.32.01</t>
  </si>
  <si>
    <t xml:space="preserve">Wijzigingsbeheerproces met minimaal: administratie + testresultaten, risicoafweging incl. rollback-plan, en goedkeuringsprocedure.</t>
  </si>
  <si>
    <t xml:space="preserve">8.32.02</t>
  </si>
  <si>
    <t xml:space="preserve">Wijzigingsbeheer vindt plaats op basis van een algemeen geaccepteerd beheerraamwerk.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</si>
</sst>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"/>
    <numFmt numFmtId="167" formatCode="0%"/>
    <numFmt numFmtId="168" formatCode="dd\-mm\-yyyy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7B5EA7"/>
      <name val="Arial"/>
      <family val="0"/>
      <charset val="1"/>
    </font>
    <font>
      <b val="true"/>
      <sz val="13"/>
      <color rgb="FF1A1A2E"/>
      <name val="Arial"/>
      <family val="0"/>
      <charset val="1"/>
    </font>
    <font>
      <b val="true"/>
      <sz val="10"/>
      <color rgb="FF7B5EA7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2"/>
      <color rgb="FF1A1A2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b val="true"/>
      <sz val="10"/>
      <color rgb="FF888888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34"/>
      <color rgb="FF7B5EA7"/>
      <name val="Arial"/>
      <family val="0"/>
      <charset val="1"/>
    </font>
    <font>
      <b val="true"/>
      <sz val="11"/>
      <color rgb="FF1A1A2E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555555"/>
      <name val="Arial"/>
      <family val="0"/>
      <charset val="1"/>
    </font>
    <font>
      <u val="single"/>
      <sz val="9"/>
      <color rgb="FF7B5EA7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9"/>
      <color rgb="FF222222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A1A2E"/>
        <bgColor rgb="FF222222"/>
      </patternFill>
    </fill>
    <fill>
      <patternFill patternType="solid">
        <fgColor rgb="FFF5F7FA"/>
        <bgColor rgb="FFF3F3F3"/>
      </patternFill>
    </fill>
    <fill>
      <patternFill patternType="solid">
        <fgColor rgb="FF7B5EA7"/>
        <bgColor rgb="FF777777"/>
      </patternFill>
    </fill>
    <fill>
      <patternFill patternType="solid">
        <fgColor rgb="FFFFFFFF"/>
        <bgColor rgb="FFFFFDF7"/>
      </patternFill>
    </fill>
    <fill>
      <patternFill patternType="solid">
        <fgColor rgb="FFFAF6F0"/>
        <bgColor rgb="FFF5F7FA"/>
      </patternFill>
    </fill>
    <fill>
      <patternFill patternType="solid">
        <fgColor rgb="FF5E4788"/>
        <bgColor rgb="FF555555"/>
      </patternFill>
    </fill>
    <fill>
      <patternFill patternType="solid">
        <fgColor rgb="FFFFFD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DE3EC"/>
      </left>
      <right style="thin">
        <color rgb="FFDDE3EC"/>
      </right>
      <top style="thin">
        <color rgb="FFDDE3EC"/>
      </top>
      <bottom style="thin">
        <color rgb="FFDDE3EC"/>
      </bottom>
      <diagonal/>
    </border>
    <border diagonalUp="false" diagonalDown="false">
      <left style="thin">
        <color rgb="FFDDE3EC"/>
      </left>
      <right/>
      <top style="thin">
        <color rgb="FFDDE3EC"/>
      </top>
      <bottom style="thin">
        <color rgb="FFDDE3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9" fillId="5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8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9" fillId="3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5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3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7B5EA7"/>
          <bgColor rgb="FF000000"/>
        </patternFill>
      </fill>
    </dxf>
    <dxf>
      <fill>
        <patternFill patternType="solid">
          <fgColor rgb="FFF5F7F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A1A2E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5E4788"/>
          <bgColor rgb="FF000000"/>
        </patternFill>
      </fill>
    </dxf>
    <dxf>
      <fill>
        <patternFill patternType="solid">
          <fgColor rgb="FFFFFDF7"/>
          <bgColor rgb="FF000000"/>
        </patternFill>
      </fill>
    </dxf>
    <dxf>
      <fill>
        <patternFill patternType="solid">
          <fgColor rgb="FFEEF0F3"/>
          <bgColor rgb="FF000000"/>
        </patternFill>
      </fill>
    </dxf>
    <dxf>
      <font>
        <name val="Arial"/>
        <charset val="1"/>
        <family val="0"/>
        <b val="1"/>
        <color rgb="FF2E7D32"/>
        <sz val="10"/>
      </font>
      <fill>
        <patternFill>
          <bgColor rgb="FFE7F3E8"/>
        </patternFill>
      </fill>
    </dxf>
    <dxf>
      <font>
        <name val="Arial"/>
        <charset val="1"/>
        <family val="0"/>
        <b val="1"/>
        <color rgb="FFC0392B"/>
        <sz val="10"/>
      </font>
      <fill>
        <patternFill>
          <bgColor rgb="FFFBE4E4"/>
        </patternFill>
      </fill>
    </dxf>
    <dxf>
      <font>
        <name val="Arial"/>
        <charset val="1"/>
        <family val="0"/>
        <b val="1"/>
        <color rgb="FF555555"/>
        <sz val="10"/>
      </font>
      <fill>
        <patternFill>
          <bgColor rgb="FFEEF0F3"/>
        </patternFill>
      </fill>
    </dxf>
    <dxf>
      <font>
        <name val="Arial"/>
        <charset val="1"/>
        <family val="0"/>
        <color rgb="FF999999"/>
        <sz val="10"/>
      </font>
      <fill>
        <patternFill>
          <bgColor rgb="FFF3F3F3"/>
        </patternFill>
      </fill>
    </dxf>
    <dxf>
      <fill>
        <patternFill patternType="solid">
          <fgColor rgb="FF777777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7777"/>
      <rgbColor rgb="FF800080"/>
      <rgbColor rgb="FF008080"/>
      <rgbColor rgb="FFF5F7FA"/>
      <rgbColor rgb="FF888888"/>
      <rgbColor rgb="FF9999FF"/>
      <rgbColor rgb="FF555555"/>
      <rgbColor rgb="FFFAF6F0"/>
      <rgbColor rgb="FFE7F3E8"/>
      <rgbColor rgb="FF660066"/>
      <rgbColor rgb="FFFF8080"/>
      <rgbColor rgb="FF0066CC"/>
      <rgbColor rgb="FFDDE3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0F3"/>
      <rgbColor rgb="FFF3F3F3"/>
      <rgbColor rgb="FFFFFDF7"/>
      <rgbColor rgb="FF99CCFF"/>
      <rgbColor rgb="FFFF99CC"/>
      <rgbColor rgb="FFCC99FF"/>
      <rgbColor rgb="FFFBE4E4"/>
      <rgbColor rgb="FF3366FF"/>
      <rgbColor rgb="FF33CCCC"/>
      <rgbColor rgb="FF99CC00"/>
      <rgbColor rgb="FFFFCC00"/>
      <rgbColor rgb="FFFF9900"/>
      <rgbColor rgb="FFFF6600"/>
      <rgbColor rgb="FF7B5EA7"/>
      <rgbColor rgb="FF999999"/>
      <rgbColor rgb="FF003366"/>
      <rgbColor rgb="FF2E7D32"/>
      <rgbColor rgb="FF1A1A2E"/>
      <rgbColor rgb="FF222222"/>
      <rgbColor rgb="FFC0392B"/>
      <rgbColor rgb="FF993366"/>
      <rgbColor rgb="FF5E478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bio2kompas.nl/controls/bio2-controls-uitgelegd/bio2-control-5-1" TargetMode="External"/><Relationship Id="rId2" Type="http://schemas.openxmlformats.org/officeDocument/2006/relationships/hyperlink" Target="https://bio2kompas.nl/controls/bio2-controls-uitgelegd/bio2-control-5-2" TargetMode="External"/><Relationship Id="rId3" Type="http://schemas.openxmlformats.org/officeDocument/2006/relationships/hyperlink" Target="https://bio2kompas.nl/controls/bio2-controls-uitgelegd/bio2-control-5-3" TargetMode="External"/><Relationship Id="rId4" Type="http://schemas.openxmlformats.org/officeDocument/2006/relationships/hyperlink" Target="https://bio2kompas.nl/controls/bio2-controls-uitgelegd/bio2-control-5-4" TargetMode="External"/><Relationship Id="rId5" Type="http://schemas.openxmlformats.org/officeDocument/2006/relationships/hyperlink" Target="https://bio2kompas.nl/controls/bio2-controls-uitgelegd/bio2-control-5-5" TargetMode="External"/><Relationship Id="rId6" Type="http://schemas.openxmlformats.org/officeDocument/2006/relationships/hyperlink" Target="https://bio2kompas.nl/controls/bio2-controls-uitgelegd/bio2-control-5-6" TargetMode="External"/><Relationship Id="rId7" Type="http://schemas.openxmlformats.org/officeDocument/2006/relationships/hyperlink" Target="https://bio2kompas.nl/controls/bio2-controls-uitgelegd/bio2-control-5-7" TargetMode="External"/><Relationship Id="rId8" Type="http://schemas.openxmlformats.org/officeDocument/2006/relationships/hyperlink" Target="https://bio2kompas.nl/controls/bio2-controls-uitgelegd/bio2-control-5-8" TargetMode="External"/><Relationship Id="rId9" Type="http://schemas.openxmlformats.org/officeDocument/2006/relationships/hyperlink" Target="https://bio2kompas.nl/controls/bio2-controls-uitgelegd/bio2-control-5-9" TargetMode="External"/><Relationship Id="rId10" Type="http://schemas.openxmlformats.org/officeDocument/2006/relationships/hyperlink" Target="https://bio2kompas.nl/controls/bio2-controls-uitgelegd/bio2-control-5-10" TargetMode="External"/><Relationship Id="rId11" Type="http://schemas.openxmlformats.org/officeDocument/2006/relationships/hyperlink" Target="https://bio2kompas.nl/controls/bio2-controls-uitgelegd/bio2-control-5-11" TargetMode="External"/><Relationship Id="rId12" Type="http://schemas.openxmlformats.org/officeDocument/2006/relationships/hyperlink" Target="https://bio2kompas.nl/controls/bio2-controls-uitgelegd/bio2-control-5-12" TargetMode="External"/><Relationship Id="rId13" Type="http://schemas.openxmlformats.org/officeDocument/2006/relationships/hyperlink" Target="https://bio2kompas.nl/controls/bio2-controls-uitgelegd/bio2-control-5-13" TargetMode="External"/><Relationship Id="rId14" Type="http://schemas.openxmlformats.org/officeDocument/2006/relationships/hyperlink" Target="https://bio2kompas.nl/controls/bio2-controls-uitgelegd/bio2-control-5-14" TargetMode="External"/><Relationship Id="rId15" Type="http://schemas.openxmlformats.org/officeDocument/2006/relationships/hyperlink" Target="https://bio2kompas.nl/controls/bio2-controls-uitgelegd/bio2-control-5-15" TargetMode="External"/><Relationship Id="rId16" Type="http://schemas.openxmlformats.org/officeDocument/2006/relationships/hyperlink" Target="https://bio2kompas.nl/controls/bio2-controls-uitgelegd/bio2-control-5-16" TargetMode="External"/><Relationship Id="rId17" Type="http://schemas.openxmlformats.org/officeDocument/2006/relationships/hyperlink" Target="https://bio2kompas.nl/controls/bio2-controls-uitgelegd/bio2-control-5-17" TargetMode="External"/><Relationship Id="rId18" Type="http://schemas.openxmlformats.org/officeDocument/2006/relationships/hyperlink" Target="https://bio2kompas.nl/controls/bio2-controls-uitgelegd/bio2-control-5-18" TargetMode="External"/><Relationship Id="rId19" Type="http://schemas.openxmlformats.org/officeDocument/2006/relationships/hyperlink" Target="https://bio2kompas.nl/controls/bio2-controls-uitgelegd/bio2-control-5-19" TargetMode="External"/><Relationship Id="rId20" Type="http://schemas.openxmlformats.org/officeDocument/2006/relationships/hyperlink" Target="https://bio2kompas.nl/controls/bio2-controls-uitgelegd/bio2-control-5-20" TargetMode="External"/><Relationship Id="rId21" Type="http://schemas.openxmlformats.org/officeDocument/2006/relationships/hyperlink" Target="https://bio2kompas.nl/controls/bio2-controls-uitgelegd/bio2-control-5-21" TargetMode="External"/><Relationship Id="rId22" Type="http://schemas.openxmlformats.org/officeDocument/2006/relationships/hyperlink" Target="https://bio2kompas.nl/controls/bio2-controls-uitgelegd/bio2-control-5-22" TargetMode="External"/><Relationship Id="rId23" Type="http://schemas.openxmlformats.org/officeDocument/2006/relationships/hyperlink" Target="https://bio2kompas.nl/controls/bio2-controls-uitgelegd/bio2-control-5-23" TargetMode="External"/><Relationship Id="rId24" Type="http://schemas.openxmlformats.org/officeDocument/2006/relationships/hyperlink" Target="https://bio2kompas.nl/controls/bio2-controls-uitgelegd/bio2-control-5-24" TargetMode="External"/><Relationship Id="rId25" Type="http://schemas.openxmlformats.org/officeDocument/2006/relationships/hyperlink" Target="https://bio2kompas.nl/controls/bio2-controls-uitgelegd/bio2-control-5-25" TargetMode="External"/><Relationship Id="rId26" Type="http://schemas.openxmlformats.org/officeDocument/2006/relationships/hyperlink" Target="https://bio2kompas.nl/controls/bio2-controls-uitgelegd/bio2-control-5-26" TargetMode="External"/><Relationship Id="rId27" Type="http://schemas.openxmlformats.org/officeDocument/2006/relationships/hyperlink" Target="https://bio2kompas.nl/controls/bio2-controls-uitgelegd/bio2-control-5-27" TargetMode="External"/><Relationship Id="rId28" Type="http://schemas.openxmlformats.org/officeDocument/2006/relationships/hyperlink" Target="https://bio2kompas.nl/controls/bio2-controls-uitgelegd/bio2-control-5-28" TargetMode="External"/><Relationship Id="rId29" Type="http://schemas.openxmlformats.org/officeDocument/2006/relationships/hyperlink" Target="https://bio2kompas.nl/controls/bio2-controls-uitgelegd/bio2-control-5-29" TargetMode="External"/><Relationship Id="rId30" Type="http://schemas.openxmlformats.org/officeDocument/2006/relationships/hyperlink" Target="https://bio2kompas.nl/controls/bio2-controls-uitgelegd/bio2-control-5-30" TargetMode="External"/><Relationship Id="rId31" Type="http://schemas.openxmlformats.org/officeDocument/2006/relationships/hyperlink" Target="https://bio2kompas.nl/controls/bio2-controls-uitgelegd/bio2-control-5-31" TargetMode="External"/><Relationship Id="rId32" Type="http://schemas.openxmlformats.org/officeDocument/2006/relationships/hyperlink" Target="https://bio2kompas.nl/controls/bio2-controls-uitgelegd/bio2-control-5-32" TargetMode="External"/><Relationship Id="rId33" Type="http://schemas.openxmlformats.org/officeDocument/2006/relationships/hyperlink" Target="https://bio2kompas.nl/controls/bio2-controls-uitgelegd/bio2-control-5-33" TargetMode="External"/><Relationship Id="rId34" Type="http://schemas.openxmlformats.org/officeDocument/2006/relationships/hyperlink" Target="https://bio2kompas.nl/controls/bio2-controls-uitgelegd/bio2-control-5-34" TargetMode="External"/><Relationship Id="rId35" Type="http://schemas.openxmlformats.org/officeDocument/2006/relationships/hyperlink" Target="https://bio2kompas.nl/controls/bio2-controls-uitgelegd/bio2-control-5-35" TargetMode="External"/><Relationship Id="rId36" Type="http://schemas.openxmlformats.org/officeDocument/2006/relationships/hyperlink" Target="https://bio2kompas.nl/controls/bio2-controls-uitgelegd/bio2-control-5-36" TargetMode="External"/><Relationship Id="rId37" Type="http://schemas.openxmlformats.org/officeDocument/2006/relationships/hyperlink" Target="https://bio2kompas.nl/controls/bio2-controls-uitgelegd/bio2-control-5-37" TargetMode="External"/><Relationship Id="rId38" Type="http://schemas.openxmlformats.org/officeDocument/2006/relationships/hyperlink" Target="https://bio2kompas.nl/controls/bio2-controls-uitgelegd/bio2-control-6-1" TargetMode="External"/><Relationship Id="rId39" Type="http://schemas.openxmlformats.org/officeDocument/2006/relationships/hyperlink" Target="https://bio2kompas.nl/controls/bio2-controls-uitgelegd/bio2-control-6-2" TargetMode="External"/><Relationship Id="rId40" Type="http://schemas.openxmlformats.org/officeDocument/2006/relationships/hyperlink" Target="https://bio2kompas.nl/controls/bio2-controls-uitgelegd/bio2-control-6-3" TargetMode="External"/><Relationship Id="rId41" Type="http://schemas.openxmlformats.org/officeDocument/2006/relationships/hyperlink" Target="https://bio2kompas.nl/controls/bio2-controls-uitgelegd/bio2-control-6-4" TargetMode="External"/><Relationship Id="rId42" Type="http://schemas.openxmlformats.org/officeDocument/2006/relationships/hyperlink" Target="https://bio2kompas.nl/controls/bio2-controls-uitgelegd/bio2-control-6-5" TargetMode="External"/><Relationship Id="rId43" Type="http://schemas.openxmlformats.org/officeDocument/2006/relationships/hyperlink" Target="https://bio2kompas.nl/controls/bio2-controls-uitgelegd/bio2-control-6-6" TargetMode="External"/><Relationship Id="rId44" Type="http://schemas.openxmlformats.org/officeDocument/2006/relationships/hyperlink" Target="https://bio2kompas.nl/controls/bio2-controls-uitgelegd/bio2-control-6-7" TargetMode="External"/><Relationship Id="rId45" Type="http://schemas.openxmlformats.org/officeDocument/2006/relationships/hyperlink" Target="https://bio2kompas.nl/controls/bio2-controls-uitgelegd/bio2-control-6-8" TargetMode="External"/><Relationship Id="rId46" Type="http://schemas.openxmlformats.org/officeDocument/2006/relationships/hyperlink" Target="https://bio2kompas.nl/controls/bio2-controls-uitgelegd/bio2-control-7-1" TargetMode="External"/><Relationship Id="rId47" Type="http://schemas.openxmlformats.org/officeDocument/2006/relationships/hyperlink" Target="https://bio2kompas.nl/controls/bio2-controls-uitgelegd/bio2-control-7-2" TargetMode="External"/><Relationship Id="rId48" Type="http://schemas.openxmlformats.org/officeDocument/2006/relationships/hyperlink" Target="https://bio2kompas.nl/controls/bio2-controls-uitgelegd/bio2-control-7-3" TargetMode="External"/><Relationship Id="rId49" Type="http://schemas.openxmlformats.org/officeDocument/2006/relationships/hyperlink" Target="https://bio2kompas.nl/controls/bio2-controls-uitgelegd/bio2-control-7-4" TargetMode="External"/><Relationship Id="rId50" Type="http://schemas.openxmlformats.org/officeDocument/2006/relationships/hyperlink" Target="https://bio2kompas.nl/controls/bio2-controls-uitgelegd/bio2-control-7-5" TargetMode="External"/><Relationship Id="rId51" Type="http://schemas.openxmlformats.org/officeDocument/2006/relationships/hyperlink" Target="https://bio2kompas.nl/controls/bio2-controls-uitgelegd/bio2-control-7-6" TargetMode="External"/><Relationship Id="rId52" Type="http://schemas.openxmlformats.org/officeDocument/2006/relationships/hyperlink" Target="https://bio2kompas.nl/controls/bio2-controls-uitgelegd/bio2-control-7-7" TargetMode="External"/><Relationship Id="rId53" Type="http://schemas.openxmlformats.org/officeDocument/2006/relationships/hyperlink" Target="https://bio2kompas.nl/controls/bio2-controls-uitgelegd/bio2-control-7-8" TargetMode="External"/><Relationship Id="rId54" Type="http://schemas.openxmlformats.org/officeDocument/2006/relationships/hyperlink" Target="https://bio2kompas.nl/controls/bio2-controls-uitgelegd/bio2-control-7-9" TargetMode="External"/><Relationship Id="rId55" Type="http://schemas.openxmlformats.org/officeDocument/2006/relationships/hyperlink" Target="https://bio2kompas.nl/controls/bio2-controls-uitgelegd/bio2-control-7-10" TargetMode="External"/><Relationship Id="rId56" Type="http://schemas.openxmlformats.org/officeDocument/2006/relationships/hyperlink" Target="https://bio2kompas.nl/controls/bio2-controls-uitgelegd/bio2-control-7-11" TargetMode="External"/><Relationship Id="rId57" Type="http://schemas.openxmlformats.org/officeDocument/2006/relationships/hyperlink" Target="https://bio2kompas.nl/controls/bio2-controls-uitgelegd/bio2-control-7-12" TargetMode="External"/><Relationship Id="rId58" Type="http://schemas.openxmlformats.org/officeDocument/2006/relationships/hyperlink" Target="https://bio2kompas.nl/controls/bio2-controls-uitgelegd/bio2-control-7-13" TargetMode="External"/><Relationship Id="rId59" Type="http://schemas.openxmlformats.org/officeDocument/2006/relationships/hyperlink" Target="https://bio2kompas.nl/controls/bio2-controls-uitgelegd/bio2-control-7-14" TargetMode="External"/><Relationship Id="rId60" Type="http://schemas.openxmlformats.org/officeDocument/2006/relationships/hyperlink" Target="https://bio2kompas.nl/controls/bio2-controls-uitgelegd/bio2-control-8-1" TargetMode="External"/><Relationship Id="rId61" Type="http://schemas.openxmlformats.org/officeDocument/2006/relationships/hyperlink" Target="https://bio2kompas.nl/controls/bio2-controls-uitgelegd/bio2-control-8-2" TargetMode="External"/><Relationship Id="rId62" Type="http://schemas.openxmlformats.org/officeDocument/2006/relationships/hyperlink" Target="https://bio2kompas.nl/controls/bio2-controls-uitgelegd/bio2-control-8-3" TargetMode="External"/><Relationship Id="rId63" Type="http://schemas.openxmlformats.org/officeDocument/2006/relationships/hyperlink" Target="https://bio2kompas.nl/controls/bio2-controls-uitgelegd/bio2-control-8-4" TargetMode="External"/><Relationship Id="rId64" Type="http://schemas.openxmlformats.org/officeDocument/2006/relationships/hyperlink" Target="https://bio2kompas.nl/controls/bio2-controls-uitgelegd/bio2-control-8-5" TargetMode="External"/><Relationship Id="rId65" Type="http://schemas.openxmlformats.org/officeDocument/2006/relationships/hyperlink" Target="https://bio2kompas.nl/controls/bio2-controls-uitgelegd/bio2-control-8-6" TargetMode="External"/><Relationship Id="rId66" Type="http://schemas.openxmlformats.org/officeDocument/2006/relationships/hyperlink" Target="https://bio2kompas.nl/controls/bio2-controls-uitgelegd/bio2-control-8-7" TargetMode="External"/><Relationship Id="rId67" Type="http://schemas.openxmlformats.org/officeDocument/2006/relationships/hyperlink" Target="https://bio2kompas.nl/controls/bio2-controls-uitgelegd/bio2-control-8-8" TargetMode="External"/><Relationship Id="rId68" Type="http://schemas.openxmlformats.org/officeDocument/2006/relationships/hyperlink" Target="https://bio2kompas.nl/controls/bio2-controls-uitgelegd/bio2-control-8-9" TargetMode="External"/><Relationship Id="rId69" Type="http://schemas.openxmlformats.org/officeDocument/2006/relationships/hyperlink" Target="https://bio2kompas.nl/controls/bio2-controls-uitgelegd/bio2-control-8-10" TargetMode="External"/><Relationship Id="rId70" Type="http://schemas.openxmlformats.org/officeDocument/2006/relationships/hyperlink" Target="https://bio2kompas.nl/controls/bio2-controls-uitgelegd/bio2-control-8-11" TargetMode="External"/><Relationship Id="rId71" Type="http://schemas.openxmlformats.org/officeDocument/2006/relationships/hyperlink" Target="https://bio2kompas.nl/controls/bio2-controls-uitgelegd/bio2-control-8-12" TargetMode="External"/><Relationship Id="rId72" Type="http://schemas.openxmlformats.org/officeDocument/2006/relationships/hyperlink" Target="https://bio2kompas.nl/controls/bio2-controls-uitgelegd/bio2-control-8-13" TargetMode="External"/><Relationship Id="rId73" Type="http://schemas.openxmlformats.org/officeDocument/2006/relationships/hyperlink" Target="https://bio2kompas.nl/controls/bio2-controls-uitgelegd/bio2-control-8-14" TargetMode="External"/><Relationship Id="rId74" Type="http://schemas.openxmlformats.org/officeDocument/2006/relationships/hyperlink" Target="https://bio2kompas.nl/controls/bio2-controls-uitgelegd/bio2-control-8-15" TargetMode="External"/><Relationship Id="rId75" Type="http://schemas.openxmlformats.org/officeDocument/2006/relationships/hyperlink" Target="https://bio2kompas.nl/controls/bio2-controls-uitgelegd/bio2-control-8-16" TargetMode="External"/><Relationship Id="rId76" Type="http://schemas.openxmlformats.org/officeDocument/2006/relationships/hyperlink" Target="https://bio2kompas.nl/controls/bio2-controls-uitgelegd/bio2-control-8-17" TargetMode="External"/><Relationship Id="rId77" Type="http://schemas.openxmlformats.org/officeDocument/2006/relationships/hyperlink" Target="https://bio2kompas.nl/controls/bio2-controls-uitgelegd/bio2-control-8-18" TargetMode="External"/><Relationship Id="rId78" Type="http://schemas.openxmlformats.org/officeDocument/2006/relationships/hyperlink" Target="https://bio2kompas.nl/controls/bio2-controls-uitgelegd/bio2-control-8-19" TargetMode="External"/><Relationship Id="rId79" Type="http://schemas.openxmlformats.org/officeDocument/2006/relationships/hyperlink" Target="https://bio2kompas.nl/controls/bio2-controls-uitgelegd/bio2-control-8-20" TargetMode="External"/><Relationship Id="rId80" Type="http://schemas.openxmlformats.org/officeDocument/2006/relationships/hyperlink" Target="https://bio2kompas.nl/controls/bio2-controls-uitgelegd/bio2-control-8-21" TargetMode="External"/><Relationship Id="rId81" Type="http://schemas.openxmlformats.org/officeDocument/2006/relationships/hyperlink" Target="https://bio2kompas.nl/controls/bio2-controls-uitgelegd/bio2-control-8-22" TargetMode="External"/><Relationship Id="rId82" Type="http://schemas.openxmlformats.org/officeDocument/2006/relationships/hyperlink" Target="https://bio2kompas.nl/controls/bio2-controls-uitgelegd/bio2-control-8-23" TargetMode="External"/><Relationship Id="rId83" Type="http://schemas.openxmlformats.org/officeDocument/2006/relationships/hyperlink" Target="https://bio2kompas.nl/controls/bio2-controls-uitgelegd/bio2-control-8-24" TargetMode="External"/><Relationship Id="rId84" Type="http://schemas.openxmlformats.org/officeDocument/2006/relationships/hyperlink" Target="https://bio2kompas.nl/controls/bio2-controls-uitgelegd/bio2-control-8-25" TargetMode="External"/><Relationship Id="rId85" Type="http://schemas.openxmlformats.org/officeDocument/2006/relationships/hyperlink" Target="https://bio2kompas.nl/controls/bio2-controls-uitgelegd/bio2-control-8-26" TargetMode="External"/><Relationship Id="rId86" Type="http://schemas.openxmlformats.org/officeDocument/2006/relationships/hyperlink" Target="https://bio2kompas.nl/controls/bio2-controls-uitgelegd/bio2-control-8-27" TargetMode="External"/><Relationship Id="rId87" Type="http://schemas.openxmlformats.org/officeDocument/2006/relationships/hyperlink" Target="https://bio2kompas.nl/controls/bio2-controls-uitgelegd/bio2-control-8-28" TargetMode="External"/><Relationship Id="rId88" Type="http://schemas.openxmlformats.org/officeDocument/2006/relationships/hyperlink" Target="https://bio2kompas.nl/controls/bio2-controls-uitgelegd/bio2-control-8-29" TargetMode="External"/><Relationship Id="rId89" Type="http://schemas.openxmlformats.org/officeDocument/2006/relationships/hyperlink" Target="https://bio2kompas.nl/controls/bio2-controls-uitgelegd/bio2-control-8-30" TargetMode="External"/><Relationship Id="rId90" Type="http://schemas.openxmlformats.org/officeDocument/2006/relationships/hyperlink" Target="https://bio2kompas.nl/controls/bio2-controls-uitgelegd/bio2-control-8-31" TargetMode="External"/><Relationship Id="rId91" Type="http://schemas.openxmlformats.org/officeDocument/2006/relationships/hyperlink" Target="https://bio2kompas.nl/controls/bio2-controls-uitgelegd/bio2-control-8-32" TargetMode="External"/><Relationship Id="rId92" Type="http://schemas.openxmlformats.org/officeDocument/2006/relationships/hyperlink" Target="https://bio2kompas.nl/controls/bio2-controls-uitgelegd/bio2-control-8-33" TargetMode="External"/><Relationship Id="rId93" Type="http://schemas.openxmlformats.org/officeDocument/2006/relationships/hyperlink" Target="https://bio2kompas.nl/controls/bio2-controls-uitgelegd/bio2-control-8-34" TargetMode="External"/><Relationship Id="rId94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bio2kompas.nl/controls/bio2-controls-uitgelegd/bio2-control-5-1" TargetMode="External"/><Relationship Id="rId2" Type="http://schemas.openxmlformats.org/officeDocument/2006/relationships/hyperlink" Target="https://bio2kompas.nl/controls/bio2-controls-uitgelegd/bio2-control-5-1" TargetMode="External"/><Relationship Id="rId3" Type="http://schemas.openxmlformats.org/officeDocument/2006/relationships/hyperlink" Target="https://bio2kompas.nl/controls/bio2-controls-uitgelegd/bio2-control-5-2" TargetMode="External"/><Relationship Id="rId4" Type="http://schemas.openxmlformats.org/officeDocument/2006/relationships/hyperlink" Target="https://bio2kompas.nl/controls/bio2-controls-uitgelegd/bio2-control-5-2" TargetMode="External"/><Relationship Id="rId5" Type="http://schemas.openxmlformats.org/officeDocument/2006/relationships/hyperlink" Target="https://bio2kompas.nl/controls/bio2-controls-uitgelegd/bio2-control-5-4" TargetMode="External"/><Relationship Id="rId6" Type="http://schemas.openxmlformats.org/officeDocument/2006/relationships/hyperlink" Target="https://bio2kompas.nl/controls/bio2-controls-uitgelegd/bio2-control-5-5" TargetMode="External"/><Relationship Id="rId7" Type="http://schemas.openxmlformats.org/officeDocument/2006/relationships/hyperlink" Target="https://bio2kompas.nl/controls/bio2-controls-uitgelegd/bio2-control-5-8" TargetMode="External"/><Relationship Id="rId8" Type="http://schemas.openxmlformats.org/officeDocument/2006/relationships/hyperlink" Target="https://bio2kompas.nl/controls/bio2-controls-uitgelegd/bio2-control-5-9" TargetMode="External"/><Relationship Id="rId9" Type="http://schemas.openxmlformats.org/officeDocument/2006/relationships/hyperlink" Target="https://bio2kompas.nl/controls/bio2-controls-uitgelegd/bio2-control-5-10" TargetMode="External"/><Relationship Id="rId10" Type="http://schemas.openxmlformats.org/officeDocument/2006/relationships/hyperlink" Target="https://bio2kompas.nl/controls/bio2-controls-uitgelegd/bio2-control-5-10" TargetMode="External"/><Relationship Id="rId11" Type="http://schemas.openxmlformats.org/officeDocument/2006/relationships/hyperlink" Target="https://bio2kompas.nl/controls/bio2-controls-uitgelegd/bio2-control-5-12" TargetMode="External"/><Relationship Id="rId12" Type="http://schemas.openxmlformats.org/officeDocument/2006/relationships/hyperlink" Target="https://bio2kompas.nl/controls/bio2-controls-uitgelegd/bio2-control-5-14" TargetMode="External"/><Relationship Id="rId13" Type="http://schemas.openxmlformats.org/officeDocument/2006/relationships/hyperlink" Target="https://bio2kompas.nl/controls/bio2-controls-uitgelegd/bio2-control-5-14" TargetMode="External"/><Relationship Id="rId14" Type="http://schemas.openxmlformats.org/officeDocument/2006/relationships/hyperlink" Target="https://bio2kompas.nl/controls/bio2-controls-uitgelegd/bio2-control-5-14" TargetMode="External"/><Relationship Id="rId15" Type="http://schemas.openxmlformats.org/officeDocument/2006/relationships/hyperlink" Target="https://bio2kompas.nl/controls/bio2-controls-uitgelegd/bio2-control-5-14" TargetMode="External"/><Relationship Id="rId16" Type="http://schemas.openxmlformats.org/officeDocument/2006/relationships/hyperlink" Target="https://bio2kompas.nl/controls/bio2-controls-uitgelegd/bio2-control-5-14" TargetMode="External"/><Relationship Id="rId17" Type="http://schemas.openxmlformats.org/officeDocument/2006/relationships/hyperlink" Target="https://bio2kompas.nl/controls/bio2-controls-uitgelegd/bio2-control-5-15" TargetMode="External"/><Relationship Id="rId18" Type="http://schemas.openxmlformats.org/officeDocument/2006/relationships/hyperlink" Target="https://bio2kompas.nl/controls/bio2-controls-uitgelegd/bio2-control-5-16" TargetMode="External"/><Relationship Id="rId19" Type="http://schemas.openxmlformats.org/officeDocument/2006/relationships/hyperlink" Target="https://bio2kompas.nl/controls/bio2-controls-uitgelegd/bio2-control-5-16" TargetMode="External"/><Relationship Id="rId20" Type="http://schemas.openxmlformats.org/officeDocument/2006/relationships/hyperlink" Target="https://bio2kompas.nl/controls/bio2-controls-uitgelegd/bio2-control-5-17" TargetMode="External"/><Relationship Id="rId21" Type="http://schemas.openxmlformats.org/officeDocument/2006/relationships/hyperlink" Target="https://bio2kompas.nl/controls/bio2-controls-uitgelegd/bio2-control-5-17" TargetMode="External"/><Relationship Id="rId22" Type="http://schemas.openxmlformats.org/officeDocument/2006/relationships/hyperlink" Target="https://bio2kompas.nl/controls/bio2-controls-uitgelegd/bio2-control-5-17" TargetMode="External"/><Relationship Id="rId23" Type="http://schemas.openxmlformats.org/officeDocument/2006/relationships/hyperlink" Target="https://bio2kompas.nl/controls/bio2-controls-uitgelegd/bio2-control-5-18" TargetMode="External"/><Relationship Id="rId24" Type="http://schemas.openxmlformats.org/officeDocument/2006/relationships/hyperlink" Target="https://bio2kompas.nl/controls/bio2-controls-uitgelegd/bio2-control-5-18" TargetMode="External"/><Relationship Id="rId25" Type="http://schemas.openxmlformats.org/officeDocument/2006/relationships/hyperlink" Target="https://bio2kompas.nl/controls/bio2-controls-uitgelegd/bio2-control-5-19" TargetMode="External"/><Relationship Id="rId26" Type="http://schemas.openxmlformats.org/officeDocument/2006/relationships/hyperlink" Target="https://bio2kompas.nl/controls/bio2-controls-uitgelegd/bio2-control-5-20" TargetMode="External"/><Relationship Id="rId27" Type="http://schemas.openxmlformats.org/officeDocument/2006/relationships/hyperlink" Target="https://bio2kompas.nl/controls/bio2-controls-uitgelegd/bio2-control-5-20" TargetMode="External"/><Relationship Id="rId28" Type="http://schemas.openxmlformats.org/officeDocument/2006/relationships/hyperlink" Target="https://bio2kompas.nl/controls/bio2-controls-uitgelegd/bio2-control-5-20" TargetMode="External"/><Relationship Id="rId29" Type="http://schemas.openxmlformats.org/officeDocument/2006/relationships/hyperlink" Target="https://bio2kompas.nl/controls/bio2-controls-uitgelegd/bio2-control-5-20" TargetMode="External"/><Relationship Id="rId30" Type="http://schemas.openxmlformats.org/officeDocument/2006/relationships/hyperlink" Target="https://bio2kompas.nl/controls/bio2-controls-uitgelegd/bio2-control-5-20" TargetMode="External"/><Relationship Id="rId31" Type="http://schemas.openxmlformats.org/officeDocument/2006/relationships/hyperlink" Target="https://bio2kompas.nl/controls/bio2-controls-uitgelegd/bio2-control-5-20" TargetMode="External"/><Relationship Id="rId32" Type="http://schemas.openxmlformats.org/officeDocument/2006/relationships/hyperlink" Target="https://bio2kompas.nl/controls/bio2-controls-uitgelegd/bio2-control-5-21" TargetMode="External"/><Relationship Id="rId33" Type="http://schemas.openxmlformats.org/officeDocument/2006/relationships/hyperlink" Target="https://bio2kompas.nl/controls/bio2-controls-uitgelegd/bio2-control-5-21" TargetMode="External"/><Relationship Id="rId34" Type="http://schemas.openxmlformats.org/officeDocument/2006/relationships/hyperlink" Target="https://bio2kompas.nl/controls/bio2-controls-uitgelegd/bio2-control-5-21" TargetMode="External"/><Relationship Id="rId35" Type="http://schemas.openxmlformats.org/officeDocument/2006/relationships/hyperlink" Target="https://bio2kompas.nl/controls/bio2-controls-uitgelegd/bio2-control-5-21" TargetMode="External"/><Relationship Id="rId36" Type="http://schemas.openxmlformats.org/officeDocument/2006/relationships/hyperlink" Target="https://bio2kompas.nl/controls/bio2-controls-uitgelegd/bio2-control-5-22" TargetMode="External"/><Relationship Id="rId37" Type="http://schemas.openxmlformats.org/officeDocument/2006/relationships/hyperlink" Target="https://bio2kompas.nl/controls/bio2-controls-uitgelegd/bio2-control-5-22" TargetMode="External"/><Relationship Id="rId38" Type="http://schemas.openxmlformats.org/officeDocument/2006/relationships/hyperlink" Target="https://bio2kompas.nl/controls/bio2-controls-uitgelegd/bio2-control-5-23" TargetMode="External"/><Relationship Id="rId39" Type="http://schemas.openxmlformats.org/officeDocument/2006/relationships/hyperlink" Target="https://bio2kompas.nl/controls/bio2-controls-uitgelegd/bio2-control-5-24" TargetMode="External"/><Relationship Id="rId40" Type="http://schemas.openxmlformats.org/officeDocument/2006/relationships/hyperlink" Target="https://bio2kompas.nl/controls/bio2-controls-uitgelegd/bio2-control-5-24" TargetMode="External"/><Relationship Id="rId41" Type="http://schemas.openxmlformats.org/officeDocument/2006/relationships/hyperlink" Target="https://bio2kompas.nl/controls/bio2-controls-uitgelegd/bio2-control-5-24" TargetMode="External"/><Relationship Id="rId42" Type="http://schemas.openxmlformats.org/officeDocument/2006/relationships/hyperlink" Target="https://bio2kompas.nl/controls/bio2-controls-uitgelegd/bio2-control-5-24" TargetMode="External"/><Relationship Id="rId43" Type="http://schemas.openxmlformats.org/officeDocument/2006/relationships/hyperlink" Target="https://bio2kompas.nl/controls/bio2-controls-uitgelegd/bio2-control-5-24" TargetMode="External"/><Relationship Id="rId44" Type="http://schemas.openxmlformats.org/officeDocument/2006/relationships/hyperlink" Target="https://bio2kompas.nl/controls/bio2-controls-uitgelegd/bio2-control-5-24" TargetMode="External"/><Relationship Id="rId45" Type="http://schemas.openxmlformats.org/officeDocument/2006/relationships/hyperlink" Target="https://bio2kompas.nl/controls/bio2-controls-uitgelegd/bio2-control-5-24" TargetMode="External"/><Relationship Id="rId46" Type="http://schemas.openxmlformats.org/officeDocument/2006/relationships/hyperlink" Target="https://bio2kompas.nl/controls/bio2-controls-uitgelegd/bio2-control-5-26" TargetMode="External"/><Relationship Id="rId47" Type="http://schemas.openxmlformats.org/officeDocument/2006/relationships/hyperlink" Target="https://bio2kompas.nl/controls/bio2-controls-uitgelegd/bio2-control-5-27" TargetMode="External"/><Relationship Id="rId48" Type="http://schemas.openxmlformats.org/officeDocument/2006/relationships/hyperlink" Target="https://bio2kompas.nl/controls/bio2-controls-uitgelegd/bio2-control-5-27" TargetMode="External"/><Relationship Id="rId49" Type="http://schemas.openxmlformats.org/officeDocument/2006/relationships/hyperlink" Target="https://bio2kompas.nl/controls/bio2-controls-uitgelegd/bio2-control-5-28" TargetMode="External"/><Relationship Id="rId50" Type="http://schemas.openxmlformats.org/officeDocument/2006/relationships/hyperlink" Target="https://bio2kompas.nl/controls/bio2-controls-uitgelegd/bio2-control-5-30" TargetMode="External"/><Relationship Id="rId51" Type="http://schemas.openxmlformats.org/officeDocument/2006/relationships/hyperlink" Target="https://bio2kompas.nl/controls/bio2-controls-uitgelegd/bio2-control-5-30" TargetMode="External"/><Relationship Id="rId52" Type="http://schemas.openxmlformats.org/officeDocument/2006/relationships/hyperlink" Target="https://bio2kompas.nl/controls/bio2-controls-uitgelegd/bio2-control-5-33" TargetMode="External"/><Relationship Id="rId53" Type="http://schemas.openxmlformats.org/officeDocument/2006/relationships/hyperlink" Target="https://bio2kompas.nl/controls/bio2-controls-uitgelegd/bio2-control-5-35" TargetMode="External"/><Relationship Id="rId54" Type="http://schemas.openxmlformats.org/officeDocument/2006/relationships/hyperlink" Target="https://bio2kompas.nl/controls/bio2-controls-uitgelegd/bio2-control-5-36" TargetMode="External"/><Relationship Id="rId55" Type="http://schemas.openxmlformats.org/officeDocument/2006/relationships/hyperlink" Target="https://bio2kompas.nl/controls/bio2-controls-uitgelegd/bio2-control-6-1" TargetMode="External"/><Relationship Id="rId56" Type="http://schemas.openxmlformats.org/officeDocument/2006/relationships/hyperlink" Target="https://bio2kompas.nl/controls/bio2-controls-uitgelegd/bio2-control-6-2" TargetMode="External"/><Relationship Id="rId57" Type="http://schemas.openxmlformats.org/officeDocument/2006/relationships/hyperlink" Target="https://bio2kompas.nl/controls/bio2-controls-uitgelegd/bio2-control-6-3" TargetMode="External"/><Relationship Id="rId58" Type="http://schemas.openxmlformats.org/officeDocument/2006/relationships/hyperlink" Target="https://bio2kompas.nl/controls/bio2-controls-uitgelegd/bio2-control-6-3" TargetMode="External"/><Relationship Id="rId59" Type="http://schemas.openxmlformats.org/officeDocument/2006/relationships/hyperlink" Target="https://bio2kompas.nl/controls/bio2-controls-uitgelegd/bio2-control-6-3" TargetMode="External"/><Relationship Id="rId60" Type="http://schemas.openxmlformats.org/officeDocument/2006/relationships/hyperlink" Target="https://bio2kompas.nl/controls/bio2-controls-uitgelegd/bio2-control-6-3" TargetMode="External"/><Relationship Id="rId61" Type="http://schemas.openxmlformats.org/officeDocument/2006/relationships/hyperlink" Target="https://bio2kompas.nl/controls/bio2-controls-uitgelegd/bio2-control-6-8" TargetMode="External"/><Relationship Id="rId62" Type="http://schemas.openxmlformats.org/officeDocument/2006/relationships/hyperlink" Target="https://bio2kompas.nl/controls/bio2-controls-uitgelegd/bio2-control-7-1" TargetMode="External"/><Relationship Id="rId63" Type="http://schemas.openxmlformats.org/officeDocument/2006/relationships/hyperlink" Target="https://bio2kompas.nl/controls/bio2-controls-uitgelegd/bio2-control-7-2" TargetMode="External"/><Relationship Id="rId64" Type="http://schemas.openxmlformats.org/officeDocument/2006/relationships/hyperlink" Target="https://bio2kompas.nl/controls/bio2-controls-uitgelegd/bio2-control-7-7" TargetMode="External"/><Relationship Id="rId65" Type="http://schemas.openxmlformats.org/officeDocument/2006/relationships/hyperlink" Target="https://bio2kompas.nl/controls/bio2-controls-uitgelegd/bio2-control-7-10" TargetMode="External"/><Relationship Id="rId66" Type="http://schemas.openxmlformats.org/officeDocument/2006/relationships/hyperlink" Target="https://bio2kompas.nl/controls/bio2-controls-uitgelegd/bio2-control-7-10" TargetMode="External"/><Relationship Id="rId67" Type="http://schemas.openxmlformats.org/officeDocument/2006/relationships/hyperlink" Target="https://bio2kompas.nl/controls/bio2-controls-uitgelegd/bio2-control-7-10" TargetMode="External"/><Relationship Id="rId68" Type="http://schemas.openxmlformats.org/officeDocument/2006/relationships/hyperlink" Target="https://bio2kompas.nl/controls/bio2-controls-uitgelegd/bio2-control-8-1" TargetMode="External"/><Relationship Id="rId69" Type="http://schemas.openxmlformats.org/officeDocument/2006/relationships/hyperlink" Target="https://bio2kompas.nl/controls/bio2-controls-uitgelegd/bio2-control-8-1" TargetMode="External"/><Relationship Id="rId70" Type="http://schemas.openxmlformats.org/officeDocument/2006/relationships/hyperlink" Target="https://bio2kompas.nl/controls/bio2-controls-uitgelegd/bio2-control-8-2" TargetMode="External"/><Relationship Id="rId71" Type="http://schemas.openxmlformats.org/officeDocument/2006/relationships/hyperlink" Target="https://bio2kompas.nl/controls/bio2-controls-uitgelegd/bio2-control-8-3" TargetMode="External"/><Relationship Id="rId72" Type="http://schemas.openxmlformats.org/officeDocument/2006/relationships/hyperlink" Target="https://bio2kompas.nl/controls/bio2-controls-uitgelegd/bio2-control-8-3" TargetMode="External"/><Relationship Id="rId73" Type="http://schemas.openxmlformats.org/officeDocument/2006/relationships/hyperlink" Target="https://bio2kompas.nl/controls/bio2-controls-uitgelegd/bio2-control-8-5" TargetMode="External"/><Relationship Id="rId74" Type="http://schemas.openxmlformats.org/officeDocument/2006/relationships/hyperlink" Target="https://bio2kompas.nl/controls/bio2-controls-uitgelegd/bio2-control-8-7" TargetMode="External"/><Relationship Id="rId75" Type="http://schemas.openxmlformats.org/officeDocument/2006/relationships/hyperlink" Target="https://bio2kompas.nl/controls/bio2-controls-uitgelegd/bio2-control-8-7" TargetMode="External"/><Relationship Id="rId76" Type="http://schemas.openxmlformats.org/officeDocument/2006/relationships/hyperlink" Target="https://bio2kompas.nl/controls/bio2-controls-uitgelegd/bio2-control-8-7" TargetMode="External"/><Relationship Id="rId77" Type="http://schemas.openxmlformats.org/officeDocument/2006/relationships/hyperlink" Target="https://bio2kompas.nl/controls/bio2-controls-uitgelegd/bio2-control-8-7" TargetMode="External"/><Relationship Id="rId78" Type="http://schemas.openxmlformats.org/officeDocument/2006/relationships/hyperlink" Target="https://bio2kompas.nl/controls/bio2-controls-uitgelegd/bio2-control-8-8" TargetMode="External"/><Relationship Id="rId79" Type="http://schemas.openxmlformats.org/officeDocument/2006/relationships/hyperlink" Target="https://bio2kompas.nl/controls/bio2-controls-uitgelegd/bio2-control-8-8" TargetMode="External"/><Relationship Id="rId80" Type="http://schemas.openxmlformats.org/officeDocument/2006/relationships/hyperlink" Target="https://bio2kompas.nl/controls/bio2-controls-uitgelegd/bio2-control-8-8" TargetMode="External"/><Relationship Id="rId81" Type="http://schemas.openxmlformats.org/officeDocument/2006/relationships/hyperlink" Target="https://bio2kompas.nl/controls/bio2-controls-uitgelegd/bio2-control-8-8" TargetMode="External"/><Relationship Id="rId82" Type="http://schemas.openxmlformats.org/officeDocument/2006/relationships/hyperlink" Target="https://bio2kompas.nl/controls/bio2-controls-uitgelegd/bio2-control-8-8" TargetMode="External"/><Relationship Id="rId83" Type="http://schemas.openxmlformats.org/officeDocument/2006/relationships/hyperlink" Target="https://bio2kompas.nl/controls/bio2-controls-uitgelegd/bio2-control-8-13" TargetMode="External"/><Relationship Id="rId84" Type="http://schemas.openxmlformats.org/officeDocument/2006/relationships/hyperlink" Target="https://bio2kompas.nl/controls/bio2-controls-uitgelegd/bio2-control-8-13" TargetMode="External"/><Relationship Id="rId85" Type="http://schemas.openxmlformats.org/officeDocument/2006/relationships/hyperlink" Target="https://bio2kompas.nl/controls/bio2-controls-uitgelegd/bio2-control-8-13" TargetMode="External"/><Relationship Id="rId86" Type="http://schemas.openxmlformats.org/officeDocument/2006/relationships/hyperlink" Target="https://bio2kompas.nl/controls/bio2-controls-uitgelegd/bio2-control-8-13" TargetMode="External"/><Relationship Id="rId87" Type="http://schemas.openxmlformats.org/officeDocument/2006/relationships/hyperlink" Target="https://bio2kompas.nl/controls/bio2-controls-uitgelegd/bio2-control-8-15" TargetMode="External"/><Relationship Id="rId88" Type="http://schemas.openxmlformats.org/officeDocument/2006/relationships/hyperlink" Target="https://bio2kompas.nl/controls/bio2-controls-uitgelegd/bio2-control-8-15" TargetMode="External"/><Relationship Id="rId89" Type="http://schemas.openxmlformats.org/officeDocument/2006/relationships/hyperlink" Target="https://bio2kompas.nl/controls/bio2-controls-uitgelegd/bio2-control-8-15" TargetMode="External"/><Relationship Id="rId90" Type="http://schemas.openxmlformats.org/officeDocument/2006/relationships/hyperlink" Target="https://bio2kompas.nl/controls/bio2-controls-uitgelegd/bio2-control-8-15" TargetMode="External"/><Relationship Id="rId91" Type="http://schemas.openxmlformats.org/officeDocument/2006/relationships/hyperlink" Target="https://bio2kompas.nl/controls/bio2-controls-uitgelegd/bio2-control-8-15" TargetMode="External"/><Relationship Id="rId92" Type="http://schemas.openxmlformats.org/officeDocument/2006/relationships/hyperlink" Target="https://bio2kompas.nl/controls/bio2-controls-uitgelegd/bio2-control-8-15" TargetMode="External"/><Relationship Id="rId93" Type="http://schemas.openxmlformats.org/officeDocument/2006/relationships/hyperlink" Target="https://bio2kompas.nl/controls/bio2-controls-uitgelegd/bio2-control-8-16" TargetMode="External"/><Relationship Id="rId94" Type="http://schemas.openxmlformats.org/officeDocument/2006/relationships/hyperlink" Target="https://bio2kompas.nl/controls/bio2-controls-uitgelegd/bio2-control-8-16" TargetMode="External"/><Relationship Id="rId95" Type="http://schemas.openxmlformats.org/officeDocument/2006/relationships/hyperlink" Target="https://bio2kompas.nl/controls/bio2-controls-uitgelegd/bio2-control-8-16" TargetMode="External"/><Relationship Id="rId96" Type="http://schemas.openxmlformats.org/officeDocument/2006/relationships/hyperlink" Target="https://bio2kompas.nl/controls/bio2-controls-uitgelegd/bio2-control-8-16" TargetMode="External"/><Relationship Id="rId97" Type="http://schemas.openxmlformats.org/officeDocument/2006/relationships/hyperlink" Target="https://bio2kompas.nl/controls/bio2-controls-uitgelegd/bio2-control-8-18" TargetMode="External"/><Relationship Id="rId98" Type="http://schemas.openxmlformats.org/officeDocument/2006/relationships/hyperlink" Target="https://bio2kompas.nl/controls/bio2-controls-uitgelegd/bio2-control-8-18" TargetMode="External"/><Relationship Id="rId99" Type="http://schemas.openxmlformats.org/officeDocument/2006/relationships/hyperlink" Target="https://bio2kompas.nl/controls/bio2-controls-uitgelegd/bio2-control-8-19" TargetMode="External"/><Relationship Id="rId100" Type="http://schemas.openxmlformats.org/officeDocument/2006/relationships/hyperlink" Target="https://bio2kompas.nl/controls/bio2-controls-uitgelegd/bio2-control-8-20" TargetMode="External"/><Relationship Id="rId101" Type="http://schemas.openxmlformats.org/officeDocument/2006/relationships/hyperlink" Target="https://bio2kompas.nl/controls/bio2-controls-uitgelegd/bio2-control-8-20" TargetMode="External"/><Relationship Id="rId102" Type="http://schemas.openxmlformats.org/officeDocument/2006/relationships/hyperlink" Target="https://bio2kompas.nl/controls/bio2-controls-uitgelegd/bio2-control-8-21" TargetMode="External"/><Relationship Id="rId103" Type="http://schemas.openxmlformats.org/officeDocument/2006/relationships/hyperlink" Target="https://bio2kompas.nl/controls/bio2-controls-uitgelegd/bio2-control-8-21" TargetMode="External"/><Relationship Id="rId104" Type="http://schemas.openxmlformats.org/officeDocument/2006/relationships/hyperlink" Target="https://bio2kompas.nl/controls/bio2-controls-uitgelegd/bio2-control-8-21" TargetMode="External"/><Relationship Id="rId105" Type="http://schemas.openxmlformats.org/officeDocument/2006/relationships/hyperlink" Target="https://bio2kompas.nl/controls/bio2-controls-uitgelegd/bio2-control-8-21" TargetMode="External"/><Relationship Id="rId106" Type="http://schemas.openxmlformats.org/officeDocument/2006/relationships/hyperlink" Target="https://bio2kompas.nl/controls/bio2-controls-uitgelegd/bio2-control-8-22" TargetMode="External"/><Relationship Id="rId107" Type="http://schemas.openxmlformats.org/officeDocument/2006/relationships/hyperlink" Target="https://bio2kompas.nl/controls/bio2-controls-uitgelegd/bio2-control-8-24" TargetMode="External"/><Relationship Id="rId108" Type="http://schemas.openxmlformats.org/officeDocument/2006/relationships/hyperlink" Target="https://bio2kompas.nl/controls/bio2-controls-uitgelegd/bio2-control-8-24" TargetMode="External"/><Relationship Id="rId109" Type="http://schemas.openxmlformats.org/officeDocument/2006/relationships/hyperlink" Target="https://bio2kompas.nl/controls/bio2-controls-uitgelegd/bio2-control-8-24" TargetMode="External"/><Relationship Id="rId110" Type="http://schemas.openxmlformats.org/officeDocument/2006/relationships/hyperlink" Target="https://bio2kompas.nl/controls/bio2-controls-uitgelegd/bio2-control-8-24" TargetMode="External"/><Relationship Id="rId111" Type="http://schemas.openxmlformats.org/officeDocument/2006/relationships/hyperlink" Target="https://bio2kompas.nl/controls/bio2-controls-uitgelegd/bio2-control-8-27" TargetMode="External"/><Relationship Id="rId112" Type="http://schemas.openxmlformats.org/officeDocument/2006/relationships/hyperlink" Target="https://bio2kompas.nl/controls/bio2-controls-uitgelegd/bio2-control-8-29" TargetMode="External"/><Relationship Id="rId113" Type="http://schemas.openxmlformats.org/officeDocument/2006/relationships/hyperlink" Target="https://bio2kompas.nl/controls/bio2-controls-uitgelegd/bio2-control-8-30" TargetMode="External"/><Relationship Id="rId114" Type="http://schemas.openxmlformats.org/officeDocument/2006/relationships/hyperlink" Target="https://bio2kompas.nl/controls/bio2-controls-uitgelegd/bio2-control-8-31" TargetMode="External"/><Relationship Id="rId115" Type="http://schemas.openxmlformats.org/officeDocument/2006/relationships/hyperlink" Target="https://bio2kompas.nl/controls/bio2-controls-uitgelegd/bio2-control-8-31" TargetMode="External"/><Relationship Id="rId116" Type="http://schemas.openxmlformats.org/officeDocument/2006/relationships/hyperlink" Target="https://bio2kompas.nl/controls/bio2-controls-uitgelegd/bio2-control-8-32" TargetMode="External"/><Relationship Id="rId117" Type="http://schemas.openxmlformats.org/officeDocument/2006/relationships/hyperlink" Target="https://bio2kompas.nl/controls/bio2-controls-uitgelegd/bio2-control-8-32" TargetMode="External"/><Relationship Id="rId118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74"/>
    <col collapsed="false" customWidth="true" hidden="false" outlineLevel="0" max="8" min="4" style="0" width="13"/>
  </cols>
  <sheetData>
    <row r="2" customFormat="false" ht="39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9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5" customFormat="false" ht="16.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5" t="s">
        <v>4</v>
      </c>
      <c r="D6" s="5"/>
      <c r="E6" s="5"/>
      <c r="F6" s="5"/>
      <c r="G6" s="5"/>
      <c r="H6" s="5"/>
    </row>
    <row r="7" customFormat="false" ht="15" hidden="false" customHeight="true" outlineLevel="0" collapsed="false">
      <c r="B7" s="4" t="s">
        <v>5</v>
      </c>
      <c r="C7" s="5" t="s">
        <v>6</v>
      </c>
      <c r="D7" s="5"/>
      <c r="E7" s="5"/>
      <c r="F7" s="5"/>
      <c r="G7" s="5"/>
      <c r="H7" s="5"/>
    </row>
    <row r="8" customFormat="false" ht="15" hidden="false" customHeight="true" outlineLevel="0" collapsed="false">
      <c r="B8" s="4" t="s">
        <v>7</v>
      </c>
      <c r="C8" s="5" t="s">
        <v>8</v>
      </c>
      <c r="D8" s="5"/>
      <c r="E8" s="5"/>
      <c r="F8" s="5"/>
      <c r="G8" s="5"/>
      <c r="H8" s="5"/>
    </row>
    <row r="10" customFormat="false" ht="15" hidden="false" customHeight="false" outlineLevel="0" collapsed="false">
      <c r="B10" s="6" t="s">
        <v>9</v>
      </c>
    </row>
    <row r="11" customFormat="false" ht="15" hidden="false" customHeight="false" outlineLevel="0" collapsed="false">
      <c r="B11" s="7" t="s">
        <v>10</v>
      </c>
      <c r="C11" s="7" t="s">
        <v>11</v>
      </c>
      <c r="D11" s="7"/>
      <c r="E11" s="7"/>
      <c r="F11" s="7"/>
      <c r="G11" s="7"/>
      <c r="H11" s="7"/>
    </row>
    <row r="12" customFormat="false" ht="15" hidden="false" customHeight="false" outlineLevel="0" collapsed="false">
      <c r="B12" s="8" t="s">
        <v>12</v>
      </c>
      <c r="C12" s="9" t="s">
        <v>13</v>
      </c>
      <c r="D12" s="9"/>
      <c r="E12" s="9"/>
      <c r="F12" s="9"/>
      <c r="G12" s="9"/>
      <c r="H12" s="9"/>
    </row>
    <row r="13" customFormat="false" ht="15" hidden="false" customHeight="false" outlineLevel="0" collapsed="false">
      <c r="B13" s="10" t="s">
        <v>14</v>
      </c>
      <c r="C13" s="11" t="s">
        <v>15</v>
      </c>
      <c r="D13" s="11"/>
      <c r="E13" s="11"/>
      <c r="F13" s="11"/>
      <c r="G13" s="11"/>
      <c r="H13" s="11"/>
    </row>
    <row r="14" customFormat="false" ht="15" hidden="false" customHeight="false" outlineLevel="0" collapsed="false">
      <c r="B14" s="8" t="s">
        <v>16</v>
      </c>
      <c r="C14" s="9" t="s">
        <v>17</v>
      </c>
      <c r="D14" s="9"/>
      <c r="E14" s="9"/>
      <c r="F14" s="9"/>
      <c r="G14" s="9"/>
      <c r="H14" s="9"/>
    </row>
    <row r="15" customFormat="false" ht="15" hidden="false" customHeight="false" outlineLevel="0" collapsed="false">
      <c r="B15" s="10" t="s">
        <v>18</v>
      </c>
      <c r="C15" s="11" t="s">
        <v>19</v>
      </c>
      <c r="D15" s="11"/>
      <c r="E15" s="11"/>
      <c r="F15" s="11"/>
      <c r="G15" s="11"/>
      <c r="H15" s="11"/>
    </row>
    <row r="16" customFormat="false" ht="15" hidden="false" customHeight="false" outlineLevel="0" collapsed="false">
      <c r="B16" s="8" t="s">
        <v>20</v>
      </c>
      <c r="C16" s="9" t="s">
        <v>21</v>
      </c>
      <c r="D16" s="9"/>
      <c r="E16" s="9"/>
      <c r="F16" s="9"/>
      <c r="G16" s="9"/>
      <c r="H16" s="9"/>
    </row>
    <row r="17" customFormat="false" ht="15" hidden="false" customHeight="false" outlineLevel="0" collapsed="false">
      <c r="B17" s="10" t="s">
        <v>22</v>
      </c>
      <c r="C17" s="11" t="s">
        <v>23</v>
      </c>
      <c r="D17" s="11"/>
      <c r="E17" s="11"/>
      <c r="F17" s="11"/>
      <c r="G17" s="11"/>
      <c r="H17" s="11"/>
    </row>
    <row r="19" customFormat="false" ht="15" hidden="false" customHeight="false" outlineLevel="0" collapsed="false">
      <c r="B19" s="6" t="s">
        <v>24</v>
      </c>
    </row>
    <row r="20" customFormat="false" ht="15" hidden="false" customHeight="true" outlineLevel="0" collapsed="false">
      <c r="B20" s="12" t="s">
        <v>25</v>
      </c>
      <c r="C20" s="12"/>
      <c r="D20" s="12"/>
      <c r="E20" s="12"/>
      <c r="F20" s="12"/>
      <c r="G20" s="12"/>
      <c r="H20" s="12"/>
    </row>
    <row r="21" customFormat="false" ht="15" hidden="false" customHeight="false" outlineLevel="0" collapsed="false">
      <c r="B21" s="12"/>
      <c r="C21" s="12"/>
      <c r="D21" s="12"/>
      <c r="E21" s="12"/>
      <c r="F21" s="12"/>
      <c r="G21" s="12"/>
      <c r="H21" s="12"/>
    </row>
    <row r="22" customFormat="false" ht="15" hidden="false" customHeight="false" outlineLevel="0" collapsed="false">
      <c r="B22" s="12"/>
      <c r="C22" s="12"/>
      <c r="D22" s="12"/>
      <c r="E22" s="12"/>
      <c r="F22" s="12"/>
      <c r="G22" s="12"/>
      <c r="H22" s="12"/>
    </row>
    <row r="24" customFormat="false" ht="15" hidden="false" customHeight="false" outlineLevel="0" collapsed="false">
      <c r="B24" s="6" t="s">
        <v>26</v>
      </c>
    </row>
    <row r="25" customFormat="false" ht="15" hidden="false" customHeight="false" outlineLevel="0" collapsed="false">
      <c r="B25" s="13" t="s">
        <v>27</v>
      </c>
      <c r="C25" s="13"/>
      <c r="D25" s="13"/>
      <c r="E25" s="13"/>
      <c r="F25" s="13"/>
      <c r="G25" s="13"/>
      <c r="H25" s="13"/>
    </row>
    <row r="26" customFormat="false" ht="15" hidden="false" customHeight="false" outlineLevel="0" collapsed="false">
      <c r="B26" s="14" t="s">
        <v>28</v>
      </c>
      <c r="C26" s="14"/>
      <c r="D26" s="14"/>
      <c r="E26" s="14"/>
      <c r="F26" s="14"/>
      <c r="G26" s="14"/>
      <c r="H26" s="14"/>
    </row>
    <row r="27" customFormat="false" ht="15" hidden="false" customHeight="false" outlineLevel="0" collapsed="false">
      <c r="B27" s="15" t="s">
        <v>29</v>
      </c>
      <c r="C27" s="15"/>
      <c r="D27" s="15"/>
      <c r="E27" s="15"/>
      <c r="F27" s="15"/>
      <c r="G27" s="15"/>
      <c r="H27" s="15"/>
    </row>
    <row r="28" customFormat="false" ht="15" hidden="false" customHeight="false" outlineLevel="0" collapsed="false">
      <c r="B28" s="16" t="s">
        <v>30</v>
      </c>
      <c r="C28" s="16"/>
      <c r="D28" s="16"/>
      <c r="E28" s="16"/>
      <c r="F28" s="16"/>
      <c r="G28" s="16"/>
      <c r="H28" s="16"/>
    </row>
    <row r="30" customFormat="false" ht="15" hidden="false" customHeight="true" outlineLevel="0" collapsed="false">
      <c r="B30" s="17" t="s">
        <v>31</v>
      </c>
      <c r="C30" s="17"/>
      <c r="D30" s="17"/>
      <c r="E30" s="17"/>
      <c r="F30" s="17"/>
      <c r="G30" s="17"/>
      <c r="H30" s="17"/>
    </row>
    <row r="31" customFormat="false" ht="15" hidden="false" customHeight="false" outlineLevel="0" collapsed="false">
      <c r="B31" s="17"/>
      <c r="C31" s="17"/>
      <c r="D31" s="17"/>
      <c r="E31" s="17"/>
      <c r="F31" s="17"/>
      <c r="G31" s="17"/>
      <c r="H31" s="17"/>
    </row>
    <row r="32" customFormat="false" ht="15" hidden="false" customHeight="false" outlineLevel="0" collapsed="false">
      <c r="B32" s="17"/>
      <c r="C32" s="17"/>
      <c r="D32" s="17"/>
      <c r="E32" s="17"/>
      <c r="F32" s="17"/>
      <c r="G32" s="17"/>
      <c r="H32" s="17"/>
    </row>
  </sheetData>
  <mergeCells count="18">
    <mergeCell ref="B2:H2"/>
    <mergeCell ref="B3:H3"/>
    <mergeCell ref="C6:H6"/>
    <mergeCell ref="C7:H7"/>
    <mergeCell ref="C8:H8"/>
    <mergeCell ref="C11:H11"/>
    <mergeCell ref="C12:H12"/>
    <mergeCell ref="C13:H13"/>
    <mergeCell ref="C14:H14"/>
    <mergeCell ref="C15:H15"/>
    <mergeCell ref="C16:H16"/>
    <mergeCell ref="C17:H17"/>
    <mergeCell ref="B20:H22"/>
    <mergeCell ref="B25:H25"/>
    <mergeCell ref="B26:H26"/>
    <mergeCell ref="B27:H27"/>
    <mergeCell ref="B28:H28"/>
    <mergeCell ref="B30:H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"/>
    <col collapsed="false" customWidth="true" hidden="false" outlineLevel="0" max="5" min="4" style="0" width="10"/>
    <col collapsed="false" customWidth="true" hidden="false" outlineLevel="0" max="6" min="6" style="0" width="9"/>
    <col collapsed="false" customWidth="true" hidden="false" outlineLevel="0" max="7" min="7" style="0" width="16"/>
    <col collapsed="false" customWidth="true" hidden="false" outlineLevel="0" max="9" min="8" style="0" width="12"/>
    <col collapsed="false" customWidth="true" hidden="false" outlineLevel="0" max="10" min="10" style="0" width="11"/>
  </cols>
  <sheetData>
    <row r="2" customFormat="false" ht="39.75" hidden="false" customHeight="true" outlineLevel="0" collapsed="false">
      <c r="B2" s="1" t="s">
        <v>32</v>
      </c>
      <c r="C2" s="1"/>
      <c r="D2" s="1"/>
      <c r="E2" s="1"/>
      <c r="F2" s="1"/>
      <c r="G2" s="1"/>
      <c r="H2" s="1"/>
      <c r="I2" s="1"/>
      <c r="J2" s="1"/>
    </row>
    <row r="4" customFormat="false" ht="15" hidden="false" customHeight="false" outlineLevel="0" collapsed="false">
      <c r="B4" s="18" t="s">
        <v>33</v>
      </c>
      <c r="C4" s="18"/>
      <c r="D4" s="18"/>
      <c r="F4" s="18" t="s">
        <v>34</v>
      </c>
      <c r="G4" s="18"/>
      <c r="H4" s="18"/>
    </row>
    <row r="5" customFormat="false" ht="15" hidden="false" customHeight="false" outlineLevel="0" collapsed="false">
      <c r="B5" s="19" t="str">
        <f aca="false">TEXT($J13,"0%")</f>
        <v>0%</v>
      </c>
      <c r="C5" s="19"/>
      <c r="D5" s="19"/>
      <c r="F5" s="19" t="str">
        <f aca="false">TEXT($H21,"0%")</f>
        <v>0%</v>
      </c>
      <c r="G5" s="19"/>
      <c r="H5" s="19"/>
    </row>
    <row r="6" customFormat="false" ht="15" hidden="false" customHeight="false" outlineLevel="0" collapsed="false">
      <c r="B6" s="19"/>
      <c r="C6" s="19"/>
      <c r="D6" s="19"/>
      <c r="F6" s="19"/>
      <c r="G6" s="19"/>
      <c r="H6" s="19"/>
    </row>
    <row r="7" customFormat="false" ht="15" hidden="false" customHeight="false" outlineLevel="0" collapsed="false">
      <c r="B7" s="20" t="s">
        <v>35</v>
      </c>
      <c r="C7" s="20"/>
      <c r="D7" s="20"/>
      <c r="E7" s="20"/>
      <c r="F7" s="20"/>
      <c r="G7" s="20"/>
      <c r="H7" s="20"/>
      <c r="I7" s="20"/>
      <c r="J7" s="20"/>
    </row>
    <row r="8" customFormat="false" ht="27.75" hidden="false" customHeight="true" outlineLevel="0" collapsed="false">
      <c r="B8" s="21" t="s">
        <v>36</v>
      </c>
      <c r="C8" s="21" t="s">
        <v>37</v>
      </c>
      <c r="D8" s="21" t="s">
        <v>38</v>
      </c>
      <c r="E8" s="21" t="s">
        <v>39</v>
      </c>
      <c r="F8" s="21" t="s">
        <v>40</v>
      </c>
      <c r="G8" s="21" t="s">
        <v>41</v>
      </c>
      <c r="H8" s="21" t="s">
        <v>42</v>
      </c>
      <c r="I8" s="21" t="s">
        <v>43</v>
      </c>
      <c r="J8" s="21" t="s">
        <v>44</v>
      </c>
    </row>
    <row r="9" customFormat="false" ht="15" hidden="false" customHeight="false" outlineLevel="0" collapsed="false">
      <c r="B9" s="22" t="s">
        <v>45</v>
      </c>
      <c r="C9" s="23" t="n">
        <f aca="false">COUNTIF('GAP-analyse'!$B:$B,$B9)</f>
        <v>37</v>
      </c>
      <c r="D9" s="23" t="n">
        <f aca="false">COUNTIFS('GAP-analyse'!$B:$B,$B9,'GAP-analyse'!$D:$D,"Ja")</f>
        <v>37</v>
      </c>
      <c r="E9" s="23" t="n">
        <f aca="false">COUNTIFS('GAP-analyse'!$B:$B,$B9,'GAP-analyse'!$H:$H,"Voldoet")</f>
        <v>0</v>
      </c>
      <c r="F9" s="23" t="n">
        <f aca="false">COUNTIFS('GAP-analyse'!$B:$B,$B9,'GAP-analyse'!$H:$H,"Gap")</f>
        <v>0</v>
      </c>
      <c r="G9" s="23" t="n">
        <f aca="false">COUNTIFS('GAP-analyse'!$B:$B,$B9,'GAP-analyse'!$H:$H,"Nog te beoordelen")</f>
        <v>37</v>
      </c>
      <c r="H9" s="24" t="str">
        <f aca="false">IFERROR(AVERAGEIFS('GAP-analyse'!$E:$E,'GAP-analyse'!$B:$B,$B9,'GAP-analyse'!$D:$D,"Ja"),"")</f>
        <v/>
      </c>
      <c r="I9" s="24" t="n">
        <f aca="false">IFERROR(AVERAGEIFS('GAP-analyse'!$F:$F,'GAP-analyse'!$B:$B,$B9,'GAP-analyse'!$D:$D,"Ja"),"")</f>
        <v>3</v>
      </c>
      <c r="J9" s="25" t="n">
        <f aca="false">IFERROR($E9/$D9,"")</f>
        <v>0</v>
      </c>
    </row>
    <row r="10" customFormat="false" ht="15" hidden="false" customHeight="false" outlineLevel="0" collapsed="false">
      <c r="B10" s="26" t="s">
        <v>46</v>
      </c>
      <c r="C10" s="27" t="n">
        <f aca="false">COUNTIF('GAP-analyse'!$B:$B,$B10)</f>
        <v>8</v>
      </c>
      <c r="D10" s="27" t="n">
        <f aca="false">COUNTIFS('GAP-analyse'!$B:$B,$B10,'GAP-analyse'!$D:$D,"Ja")</f>
        <v>8</v>
      </c>
      <c r="E10" s="27" t="n">
        <f aca="false">COUNTIFS('GAP-analyse'!$B:$B,$B10,'GAP-analyse'!$H:$H,"Voldoet")</f>
        <v>0</v>
      </c>
      <c r="F10" s="27" t="n">
        <f aca="false">COUNTIFS('GAP-analyse'!$B:$B,$B10,'GAP-analyse'!$H:$H,"Gap")</f>
        <v>0</v>
      </c>
      <c r="G10" s="27" t="n">
        <f aca="false">COUNTIFS('GAP-analyse'!$B:$B,$B10,'GAP-analyse'!$H:$H,"Nog te beoordelen")</f>
        <v>8</v>
      </c>
      <c r="H10" s="28" t="str">
        <f aca="false">IFERROR(AVERAGEIFS('GAP-analyse'!$E:$E,'GAP-analyse'!$B:$B,$B10,'GAP-analyse'!$D:$D,"Ja"),"")</f>
        <v/>
      </c>
      <c r="I10" s="28" t="n">
        <f aca="false">IFERROR(AVERAGEIFS('GAP-analyse'!$F:$F,'GAP-analyse'!$B:$B,$B10,'GAP-analyse'!$D:$D,"Ja"),"")</f>
        <v>3</v>
      </c>
      <c r="J10" s="29" t="n">
        <f aca="false">IFERROR($E10/$D10,"")</f>
        <v>0</v>
      </c>
    </row>
    <row r="11" customFormat="false" ht="15" hidden="false" customHeight="false" outlineLevel="0" collapsed="false">
      <c r="B11" s="22" t="s">
        <v>47</v>
      </c>
      <c r="C11" s="23" t="n">
        <f aca="false">COUNTIF('GAP-analyse'!$B:$B,$B11)</f>
        <v>14</v>
      </c>
      <c r="D11" s="23" t="n">
        <f aca="false">COUNTIFS('GAP-analyse'!$B:$B,$B11,'GAP-analyse'!$D:$D,"Ja")</f>
        <v>14</v>
      </c>
      <c r="E11" s="23" t="n">
        <f aca="false">COUNTIFS('GAP-analyse'!$B:$B,$B11,'GAP-analyse'!$H:$H,"Voldoet")</f>
        <v>0</v>
      </c>
      <c r="F11" s="23" t="n">
        <f aca="false">COUNTIFS('GAP-analyse'!$B:$B,$B11,'GAP-analyse'!$H:$H,"Gap")</f>
        <v>0</v>
      </c>
      <c r="G11" s="23" t="n">
        <f aca="false">COUNTIFS('GAP-analyse'!$B:$B,$B11,'GAP-analyse'!$H:$H,"Nog te beoordelen")</f>
        <v>14</v>
      </c>
      <c r="H11" s="24" t="str">
        <f aca="false">IFERROR(AVERAGEIFS('GAP-analyse'!$E:$E,'GAP-analyse'!$B:$B,$B11,'GAP-analyse'!$D:$D,"Ja"),"")</f>
        <v/>
      </c>
      <c r="I11" s="24" t="n">
        <f aca="false">IFERROR(AVERAGEIFS('GAP-analyse'!$F:$F,'GAP-analyse'!$B:$B,$B11,'GAP-analyse'!$D:$D,"Ja"),"")</f>
        <v>3</v>
      </c>
      <c r="J11" s="25" t="n">
        <f aca="false">IFERROR($E11/$D11,"")</f>
        <v>0</v>
      </c>
    </row>
    <row r="12" customFormat="false" ht="15" hidden="false" customHeight="false" outlineLevel="0" collapsed="false">
      <c r="B12" s="26" t="s">
        <v>48</v>
      </c>
      <c r="C12" s="27" t="n">
        <f aca="false">COUNTIF('GAP-analyse'!$B:$B,$B12)</f>
        <v>34</v>
      </c>
      <c r="D12" s="27" t="n">
        <f aca="false">COUNTIFS('GAP-analyse'!$B:$B,$B12,'GAP-analyse'!$D:$D,"Ja")</f>
        <v>34</v>
      </c>
      <c r="E12" s="27" t="n">
        <f aca="false">COUNTIFS('GAP-analyse'!$B:$B,$B12,'GAP-analyse'!$H:$H,"Voldoet")</f>
        <v>0</v>
      </c>
      <c r="F12" s="27" t="n">
        <f aca="false">COUNTIFS('GAP-analyse'!$B:$B,$B12,'GAP-analyse'!$H:$H,"Gap")</f>
        <v>0</v>
      </c>
      <c r="G12" s="27" t="n">
        <f aca="false">COUNTIFS('GAP-analyse'!$B:$B,$B12,'GAP-analyse'!$H:$H,"Nog te beoordelen")</f>
        <v>34</v>
      </c>
      <c r="H12" s="28" t="str">
        <f aca="false">IFERROR(AVERAGEIFS('GAP-analyse'!$E:$E,'GAP-analyse'!$B:$B,$B12,'GAP-analyse'!$D:$D,"Ja"),"")</f>
        <v/>
      </c>
      <c r="I12" s="28" t="n">
        <f aca="false">IFERROR(AVERAGEIFS('GAP-analyse'!$F:$F,'GAP-analyse'!$B:$B,$B12,'GAP-analyse'!$D:$D,"Ja"),"")</f>
        <v>3</v>
      </c>
      <c r="J12" s="29" t="n">
        <f aca="false">IFERROR($E12/$D12,"")</f>
        <v>0</v>
      </c>
    </row>
    <row r="13" customFormat="false" ht="15" hidden="false" customHeight="false" outlineLevel="0" collapsed="false">
      <c r="B13" s="30" t="s">
        <v>49</v>
      </c>
      <c r="C13" s="31" t="n">
        <f aca="false">SUM(C9:C12)</f>
        <v>93</v>
      </c>
      <c r="D13" s="31" t="n">
        <f aca="false">SUM(D9:D12)</f>
        <v>93</v>
      </c>
      <c r="E13" s="31" t="n">
        <f aca="false">SUM(E9:E12)</f>
        <v>0</v>
      </c>
      <c r="F13" s="31" t="n">
        <f aca="false">SUM(F9:F12)</f>
        <v>0</v>
      </c>
      <c r="G13" s="31" t="n">
        <f aca="false">SUM(G9:G12)</f>
        <v>93</v>
      </c>
      <c r="H13" s="32" t="str">
        <f aca="false">IFERROR(AVERAGEIFS('GAP-analyse'!$E:$E,'GAP-analyse'!$D:$D,"Ja"),"")</f>
        <v/>
      </c>
      <c r="I13" s="32" t="n">
        <f aca="false">IFERROR(AVERAGEIFS('GAP-analyse'!$F:$F,'GAP-analyse'!$D:$D,"Ja"),"")</f>
        <v>3</v>
      </c>
      <c r="J13" s="33" t="n">
        <f aca="false">IFERROR($E13/$D13,"")</f>
        <v>0</v>
      </c>
    </row>
    <row r="15" customFormat="false" ht="15" hidden="false" customHeight="false" outlineLevel="0" collapsed="false">
      <c r="B15" s="20" t="s">
        <v>50</v>
      </c>
      <c r="C15" s="20"/>
      <c r="D15" s="20"/>
      <c r="E15" s="20"/>
      <c r="F15" s="20"/>
      <c r="G15" s="20"/>
      <c r="H15" s="20"/>
    </row>
    <row r="16" customFormat="false" ht="27.75" hidden="false" customHeight="true" outlineLevel="0" collapsed="false">
      <c r="B16" s="21" t="s">
        <v>36</v>
      </c>
      <c r="C16" s="21" t="s">
        <v>37</v>
      </c>
      <c r="D16" s="21" t="s">
        <v>38</v>
      </c>
      <c r="E16" s="21" t="s">
        <v>39</v>
      </c>
      <c r="F16" s="21" t="s">
        <v>40</v>
      </c>
      <c r="G16" s="21" t="s">
        <v>41</v>
      </c>
      <c r="H16" s="21" t="s">
        <v>44</v>
      </c>
    </row>
    <row r="17" customFormat="false" ht="15" hidden="false" customHeight="false" outlineLevel="0" collapsed="false">
      <c r="B17" s="22" t="s">
        <v>45</v>
      </c>
      <c r="C17" s="23" t="n">
        <f aca="false">COUNTIF(Overheidsmaatregelen!$C:$C,$B17)</f>
        <v>54</v>
      </c>
      <c r="D17" s="23" t="n">
        <f aca="false">COUNTIFS(Overheidsmaatregelen!$C:$C,$B17,Overheidsmaatregelen!$E:$E,"Ja")</f>
        <v>54</v>
      </c>
      <c r="E17" s="23" t="n">
        <f aca="false">COUNTIFS(Overheidsmaatregelen!$C:$C,$B17,Overheidsmaatregelen!$I:$I,"Voldoet")</f>
        <v>0</v>
      </c>
      <c r="F17" s="23" t="n">
        <f aca="false">COUNTIFS(Overheidsmaatregelen!$C:$C,$B17,Overheidsmaatregelen!$I:$I,"Gap")</f>
        <v>0</v>
      </c>
      <c r="G17" s="23" t="n">
        <f aca="false">COUNTIFS(Overheidsmaatregelen!$C:$C,$B17,Overheidsmaatregelen!$I:$I,"Nog te beoordelen")</f>
        <v>54</v>
      </c>
      <c r="H17" s="25" t="n">
        <f aca="false">IFERROR($E17/$D17,"")</f>
        <v>0</v>
      </c>
    </row>
    <row r="18" customFormat="false" ht="15" hidden="false" customHeight="false" outlineLevel="0" collapsed="false">
      <c r="B18" s="26" t="s">
        <v>46</v>
      </c>
      <c r="C18" s="27" t="n">
        <f aca="false">COUNTIF(Overheidsmaatregelen!$C:$C,$B18)</f>
        <v>7</v>
      </c>
      <c r="D18" s="27" t="n">
        <f aca="false">COUNTIFS(Overheidsmaatregelen!$C:$C,$B18,Overheidsmaatregelen!$E:$E,"Ja")</f>
        <v>7</v>
      </c>
      <c r="E18" s="27" t="n">
        <f aca="false">COUNTIFS(Overheidsmaatregelen!$C:$C,$B18,Overheidsmaatregelen!$I:$I,"Voldoet")</f>
        <v>0</v>
      </c>
      <c r="F18" s="27" t="n">
        <f aca="false">COUNTIFS(Overheidsmaatregelen!$C:$C,$B18,Overheidsmaatregelen!$I:$I,"Gap")</f>
        <v>0</v>
      </c>
      <c r="G18" s="27" t="n">
        <f aca="false">COUNTIFS(Overheidsmaatregelen!$C:$C,$B18,Overheidsmaatregelen!$I:$I,"Nog te beoordelen")</f>
        <v>7</v>
      </c>
      <c r="H18" s="29" t="n">
        <f aca="false">IFERROR($E18/$D18,"")</f>
        <v>0</v>
      </c>
    </row>
    <row r="19" customFormat="false" ht="15" hidden="false" customHeight="false" outlineLevel="0" collapsed="false">
      <c r="B19" s="22" t="s">
        <v>47</v>
      </c>
      <c r="C19" s="23" t="n">
        <f aca="false">COUNTIF(Overheidsmaatregelen!$C:$C,$B19)</f>
        <v>6</v>
      </c>
      <c r="D19" s="23" t="n">
        <f aca="false">COUNTIFS(Overheidsmaatregelen!$C:$C,$B19,Overheidsmaatregelen!$E:$E,"Ja")</f>
        <v>6</v>
      </c>
      <c r="E19" s="23" t="n">
        <f aca="false">COUNTIFS(Overheidsmaatregelen!$C:$C,$B19,Overheidsmaatregelen!$I:$I,"Voldoet")</f>
        <v>0</v>
      </c>
      <c r="F19" s="23" t="n">
        <f aca="false">COUNTIFS(Overheidsmaatregelen!$C:$C,$B19,Overheidsmaatregelen!$I:$I,"Gap")</f>
        <v>0</v>
      </c>
      <c r="G19" s="23" t="n">
        <f aca="false">COUNTIFS(Overheidsmaatregelen!$C:$C,$B19,Overheidsmaatregelen!$I:$I,"Nog te beoordelen")</f>
        <v>6</v>
      </c>
      <c r="H19" s="25" t="n">
        <f aca="false">IFERROR($E19/$D19,"")</f>
        <v>0</v>
      </c>
    </row>
    <row r="20" customFormat="false" ht="15" hidden="false" customHeight="false" outlineLevel="0" collapsed="false">
      <c r="B20" s="26" t="s">
        <v>48</v>
      </c>
      <c r="C20" s="27" t="n">
        <f aca="false">COUNTIF(Overheidsmaatregelen!$C:$C,$B20)</f>
        <v>50</v>
      </c>
      <c r="D20" s="27" t="n">
        <f aca="false">COUNTIFS(Overheidsmaatregelen!$C:$C,$B20,Overheidsmaatregelen!$E:$E,"Ja")</f>
        <v>50</v>
      </c>
      <c r="E20" s="27" t="n">
        <f aca="false">COUNTIFS(Overheidsmaatregelen!$C:$C,$B20,Overheidsmaatregelen!$I:$I,"Voldoet")</f>
        <v>0</v>
      </c>
      <c r="F20" s="27" t="n">
        <f aca="false">COUNTIFS(Overheidsmaatregelen!$C:$C,$B20,Overheidsmaatregelen!$I:$I,"Gap")</f>
        <v>0</v>
      </c>
      <c r="G20" s="27" t="n">
        <f aca="false">COUNTIFS(Overheidsmaatregelen!$C:$C,$B20,Overheidsmaatregelen!$I:$I,"Nog te beoordelen")</f>
        <v>50</v>
      </c>
      <c r="H20" s="29" t="n">
        <f aca="false">IFERROR($E20/$D20,"")</f>
        <v>0</v>
      </c>
    </row>
    <row r="21" customFormat="false" ht="15" hidden="false" customHeight="false" outlineLevel="0" collapsed="false">
      <c r="B21" s="30" t="s">
        <v>49</v>
      </c>
      <c r="C21" s="31" t="n">
        <f aca="false">SUM(C17:C20)</f>
        <v>117</v>
      </c>
      <c r="D21" s="31" t="n">
        <f aca="false">SUM(D17:D20)</f>
        <v>117</v>
      </c>
      <c r="E21" s="31" t="n">
        <f aca="false">SUM(E17:E20)</f>
        <v>0</v>
      </c>
      <c r="F21" s="31" t="n">
        <f aca="false">SUM(F17:F20)</f>
        <v>0</v>
      </c>
      <c r="G21" s="31" t="n">
        <f aca="false">SUM(G17:G20)</f>
        <v>117</v>
      </c>
      <c r="H21" s="33" t="n">
        <f aca="false">IFERROR($E21/$D21,"")</f>
        <v>0</v>
      </c>
    </row>
    <row r="23" customFormat="false" ht="15" hidden="false" customHeight="false" outlineLevel="0" collapsed="false">
      <c r="B23" s="34" t="s">
        <v>51</v>
      </c>
      <c r="C23" s="34"/>
      <c r="D23" s="34"/>
      <c r="E23" s="34"/>
      <c r="F23" s="34"/>
      <c r="G23" s="34"/>
      <c r="H23" s="34"/>
      <c r="I23" s="34"/>
      <c r="J23" s="34"/>
    </row>
  </sheetData>
  <mergeCells count="8">
    <mergeCell ref="B2:J2"/>
    <mergeCell ref="B4:D4"/>
    <mergeCell ref="F4:H4"/>
    <mergeCell ref="B5:D6"/>
    <mergeCell ref="F5:H6"/>
    <mergeCell ref="B7:J7"/>
    <mergeCell ref="B15:H15"/>
    <mergeCell ref="B23:J23"/>
  </mergeCells>
  <conditionalFormatting sqref="J9:J12">
    <cfRule type="colorScale" priority="2">
      <colorScale>
        <cfvo type="num" val="0"/>
        <cfvo type="num" val="0.5"/>
        <cfvo type="num" val="1"/>
        <color rgb="FFF4B7B7"/>
        <color rgb="FFFFF2CC"/>
        <color rgb="FFE7F3E8"/>
      </colorScale>
    </cfRule>
  </conditionalFormatting>
  <conditionalFormatting sqref="H17:H20">
    <cfRule type="colorScale" priority="3">
      <colorScale>
        <cfvo type="num" val="0"/>
        <cfvo type="num" val="0.5"/>
        <cfvo type="num" val="1"/>
        <color rgb="FFF4B7B7"/>
        <color rgb="FFFFF2CC"/>
        <color rgb="FFE7F3E8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9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7"/>
    <col collapsed="false" customWidth="true" hidden="false" outlineLevel="0" max="3" min="3" style="0" width="46"/>
    <col collapsed="false" customWidth="true" hidden="false" outlineLevel="0" max="4" min="4" style="0" width="13"/>
    <col collapsed="false" customWidth="true" hidden="false" outlineLevel="0" max="6" min="5" style="0" width="9"/>
    <col collapsed="false" customWidth="true" hidden="false" outlineLevel="0" max="7" min="7" style="0" width="7"/>
    <col collapsed="false" customWidth="true" hidden="false" outlineLevel="0" max="8" min="8" style="0" width="17"/>
    <col collapsed="false" customWidth="true" hidden="false" outlineLevel="0" max="9" min="9" style="0" width="11"/>
    <col collapsed="false" customWidth="true" hidden="false" outlineLevel="0" max="10" min="10" style="0" width="30"/>
    <col collapsed="false" customWidth="true" hidden="false" outlineLevel="0" max="11" min="11" style="0" width="18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14"/>
  </cols>
  <sheetData>
    <row r="1" customFormat="false" ht="33.75" hidden="false" customHeight="true" outlineLevel="0" collapsed="false">
      <c r="A1" s="35" t="s">
        <v>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customFormat="false" ht="30" hidden="false" customHeight="true" outlineLevel="0" collapsed="false">
      <c r="A2" s="36" t="s">
        <v>53</v>
      </c>
      <c r="B2" s="36" t="s">
        <v>36</v>
      </c>
      <c r="C2" s="36" t="s">
        <v>54</v>
      </c>
      <c r="D2" s="37" t="s">
        <v>55</v>
      </c>
      <c r="E2" s="37" t="s">
        <v>56</v>
      </c>
      <c r="F2" s="37" t="s">
        <v>57</v>
      </c>
      <c r="G2" s="36" t="s">
        <v>58</v>
      </c>
      <c r="H2" s="36" t="s">
        <v>59</v>
      </c>
      <c r="I2" s="37" t="s">
        <v>60</v>
      </c>
      <c r="J2" s="37" t="s">
        <v>61</v>
      </c>
      <c r="K2" s="37" t="s">
        <v>62</v>
      </c>
      <c r="L2" s="37" t="s">
        <v>63</v>
      </c>
      <c r="M2" s="37" t="s">
        <v>64</v>
      </c>
      <c r="N2" s="36" t="s">
        <v>65</v>
      </c>
    </row>
    <row r="3" customFormat="false" ht="25.5" hidden="false" customHeight="true" outlineLevel="0" collapsed="false">
      <c r="A3" s="38" t="s">
        <v>66</v>
      </c>
      <c r="B3" s="39" t="s">
        <v>45</v>
      </c>
      <c r="C3" s="40" t="s">
        <v>67</v>
      </c>
      <c r="D3" s="41" t="s">
        <v>68</v>
      </c>
      <c r="E3" s="41"/>
      <c r="F3" s="41" t="n">
        <v>3</v>
      </c>
      <c r="G3" s="42" t="str">
        <f aca="false">IF($D3="Nee","n.v.t.",IF(OR($E3="",$F3=""),"",MAX(0,$F3-$E3)))</f>
        <v/>
      </c>
      <c r="H3" s="40" t="str">
        <f aca="false">IF($D3="Nee","Buiten scope",IF(OR($E3="",$F3=""),"Nog te beoordelen",IF($E3&gt;=$F3,"Voldoet","Gap")))</f>
        <v>Nog te beoordelen</v>
      </c>
      <c r="I3" s="41"/>
      <c r="J3" s="43"/>
      <c r="K3" s="43"/>
      <c r="L3" s="43"/>
      <c r="M3" s="44"/>
      <c r="N3" s="45" t="s">
        <v>69</v>
      </c>
    </row>
    <row r="4" customFormat="false" ht="25.5" hidden="false" customHeight="true" outlineLevel="0" collapsed="false">
      <c r="A4" s="46" t="s">
        <v>70</v>
      </c>
      <c r="B4" s="47" t="s">
        <v>45</v>
      </c>
      <c r="C4" s="48" t="s">
        <v>71</v>
      </c>
      <c r="D4" s="41" t="s">
        <v>68</v>
      </c>
      <c r="E4" s="41"/>
      <c r="F4" s="41" t="n">
        <v>3</v>
      </c>
      <c r="G4" s="49" t="str">
        <f aca="false">IF($D4="Nee","n.v.t.",IF(OR($E4="",$F4=""),"",MAX(0,$F4-$E4)))</f>
        <v/>
      </c>
      <c r="H4" s="48" t="str">
        <f aca="false">IF($D4="Nee","Buiten scope",IF(OR($E4="",$F4=""),"Nog te beoordelen",IF($E4&gt;=$F4,"Voldoet","Gap")))</f>
        <v>Nog te beoordelen</v>
      </c>
      <c r="I4" s="41"/>
      <c r="J4" s="43"/>
      <c r="K4" s="43"/>
      <c r="L4" s="43"/>
      <c r="M4" s="44"/>
      <c r="N4" s="50" t="s">
        <v>69</v>
      </c>
    </row>
    <row r="5" customFormat="false" ht="25.5" hidden="false" customHeight="true" outlineLevel="0" collapsed="false">
      <c r="A5" s="38" t="s">
        <v>72</v>
      </c>
      <c r="B5" s="39" t="s">
        <v>45</v>
      </c>
      <c r="C5" s="40" t="s">
        <v>73</v>
      </c>
      <c r="D5" s="41" t="s">
        <v>68</v>
      </c>
      <c r="E5" s="41"/>
      <c r="F5" s="41" t="n">
        <v>3</v>
      </c>
      <c r="G5" s="42" t="str">
        <f aca="false">IF($D5="Nee","n.v.t.",IF(OR($E5="",$F5=""),"",MAX(0,$F5-$E5)))</f>
        <v/>
      </c>
      <c r="H5" s="40" t="str">
        <f aca="false">IF($D5="Nee","Buiten scope",IF(OR($E5="",$F5=""),"Nog te beoordelen",IF($E5&gt;=$F5,"Voldoet","Gap")))</f>
        <v>Nog te beoordelen</v>
      </c>
      <c r="I5" s="41"/>
      <c r="J5" s="43"/>
      <c r="K5" s="43"/>
      <c r="L5" s="43"/>
      <c r="M5" s="44"/>
      <c r="N5" s="45" t="s">
        <v>69</v>
      </c>
    </row>
    <row r="6" customFormat="false" ht="25.5" hidden="false" customHeight="true" outlineLevel="0" collapsed="false">
      <c r="A6" s="46" t="s">
        <v>74</v>
      </c>
      <c r="B6" s="47" t="s">
        <v>45</v>
      </c>
      <c r="C6" s="48" t="s">
        <v>75</v>
      </c>
      <c r="D6" s="41" t="s">
        <v>68</v>
      </c>
      <c r="E6" s="41"/>
      <c r="F6" s="41" t="n">
        <v>3</v>
      </c>
      <c r="G6" s="49" t="str">
        <f aca="false">IF($D6="Nee","n.v.t.",IF(OR($E6="",$F6=""),"",MAX(0,$F6-$E6)))</f>
        <v/>
      </c>
      <c r="H6" s="48" t="str">
        <f aca="false">IF($D6="Nee","Buiten scope",IF(OR($E6="",$F6=""),"Nog te beoordelen",IF($E6&gt;=$F6,"Voldoet","Gap")))</f>
        <v>Nog te beoordelen</v>
      </c>
      <c r="I6" s="41"/>
      <c r="J6" s="43"/>
      <c r="K6" s="43"/>
      <c r="L6" s="43"/>
      <c r="M6" s="44"/>
      <c r="N6" s="50" t="s">
        <v>69</v>
      </c>
    </row>
    <row r="7" customFormat="false" ht="25.5" hidden="false" customHeight="true" outlineLevel="0" collapsed="false">
      <c r="A7" s="38" t="s">
        <v>76</v>
      </c>
      <c r="B7" s="39" t="s">
        <v>45</v>
      </c>
      <c r="C7" s="40" t="s">
        <v>77</v>
      </c>
      <c r="D7" s="41" t="s">
        <v>68</v>
      </c>
      <c r="E7" s="41"/>
      <c r="F7" s="41" t="n">
        <v>3</v>
      </c>
      <c r="G7" s="42" t="str">
        <f aca="false">IF($D7="Nee","n.v.t.",IF(OR($E7="",$F7=""),"",MAX(0,$F7-$E7)))</f>
        <v/>
      </c>
      <c r="H7" s="40" t="str">
        <f aca="false">IF($D7="Nee","Buiten scope",IF(OR($E7="",$F7=""),"Nog te beoordelen",IF($E7&gt;=$F7,"Voldoet","Gap")))</f>
        <v>Nog te beoordelen</v>
      </c>
      <c r="I7" s="41"/>
      <c r="J7" s="43"/>
      <c r="K7" s="43"/>
      <c r="L7" s="43"/>
      <c r="M7" s="44"/>
      <c r="N7" s="45" t="s">
        <v>69</v>
      </c>
    </row>
    <row r="8" customFormat="false" ht="25.5" hidden="false" customHeight="true" outlineLevel="0" collapsed="false">
      <c r="A8" s="46" t="s">
        <v>78</v>
      </c>
      <c r="B8" s="47" t="s">
        <v>45</v>
      </c>
      <c r="C8" s="48" t="s">
        <v>79</v>
      </c>
      <c r="D8" s="41" t="s">
        <v>68</v>
      </c>
      <c r="E8" s="41"/>
      <c r="F8" s="41" t="n">
        <v>3</v>
      </c>
      <c r="G8" s="49" t="str">
        <f aca="false">IF($D8="Nee","n.v.t.",IF(OR($E8="",$F8=""),"",MAX(0,$F8-$E8)))</f>
        <v/>
      </c>
      <c r="H8" s="48" t="str">
        <f aca="false">IF($D8="Nee","Buiten scope",IF(OR($E8="",$F8=""),"Nog te beoordelen",IF($E8&gt;=$F8,"Voldoet","Gap")))</f>
        <v>Nog te beoordelen</v>
      </c>
      <c r="I8" s="41"/>
      <c r="J8" s="43"/>
      <c r="K8" s="43"/>
      <c r="L8" s="43"/>
      <c r="M8" s="44"/>
      <c r="N8" s="50" t="s">
        <v>69</v>
      </c>
    </row>
    <row r="9" customFormat="false" ht="25.5" hidden="false" customHeight="true" outlineLevel="0" collapsed="false">
      <c r="A9" s="38" t="s">
        <v>80</v>
      </c>
      <c r="B9" s="39" t="s">
        <v>45</v>
      </c>
      <c r="C9" s="40" t="s">
        <v>81</v>
      </c>
      <c r="D9" s="41" t="s">
        <v>68</v>
      </c>
      <c r="E9" s="41"/>
      <c r="F9" s="41" t="n">
        <v>3</v>
      </c>
      <c r="G9" s="42" t="str">
        <f aca="false">IF($D9="Nee","n.v.t.",IF(OR($E9="",$F9=""),"",MAX(0,$F9-$E9)))</f>
        <v/>
      </c>
      <c r="H9" s="40" t="str">
        <f aca="false">IF($D9="Nee","Buiten scope",IF(OR($E9="",$F9=""),"Nog te beoordelen",IF($E9&gt;=$F9,"Voldoet","Gap")))</f>
        <v>Nog te beoordelen</v>
      </c>
      <c r="I9" s="41"/>
      <c r="J9" s="43"/>
      <c r="K9" s="43"/>
      <c r="L9" s="43"/>
      <c r="M9" s="44"/>
      <c r="N9" s="45" t="s">
        <v>69</v>
      </c>
    </row>
    <row r="10" customFormat="false" ht="25.5" hidden="false" customHeight="true" outlineLevel="0" collapsed="false">
      <c r="A10" s="46" t="s">
        <v>82</v>
      </c>
      <c r="B10" s="47" t="s">
        <v>45</v>
      </c>
      <c r="C10" s="48" t="s">
        <v>83</v>
      </c>
      <c r="D10" s="41" t="s">
        <v>68</v>
      </c>
      <c r="E10" s="41"/>
      <c r="F10" s="41" t="n">
        <v>3</v>
      </c>
      <c r="G10" s="49" t="str">
        <f aca="false">IF($D10="Nee","n.v.t.",IF(OR($E10="",$F10=""),"",MAX(0,$F10-$E10)))</f>
        <v/>
      </c>
      <c r="H10" s="48" t="str">
        <f aca="false">IF($D10="Nee","Buiten scope",IF(OR($E10="",$F10=""),"Nog te beoordelen",IF($E10&gt;=$F10,"Voldoet","Gap")))</f>
        <v>Nog te beoordelen</v>
      </c>
      <c r="I10" s="41"/>
      <c r="J10" s="43"/>
      <c r="K10" s="43"/>
      <c r="L10" s="43"/>
      <c r="M10" s="44"/>
      <c r="N10" s="50" t="s">
        <v>69</v>
      </c>
    </row>
    <row r="11" customFormat="false" ht="25.5" hidden="false" customHeight="true" outlineLevel="0" collapsed="false">
      <c r="A11" s="38" t="s">
        <v>84</v>
      </c>
      <c r="B11" s="39" t="s">
        <v>45</v>
      </c>
      <c r="C11" s="40" t="s">
        <v>85</v>
      </c>
      <c r="D11" s="41" t="s">
        <v>68</v>
      </c>
      <c r="E11" s="41"/>
      <c r="F11" s="41" t="n">
        <v>3</v>
      </c>
      <c r="G11" s="42" t="str">
        <f aca="false">IF($D11="Nee","n.v.t.",IF(OR($E11="",$F11=""),"",MAX(0,$F11-$E11)))</f>
        <v/>
      </c>
      <c r="H11" s="40" t="str">
        <f aca="false">IF($D11="Nee","Buiten scope",IF(OR($E11="",$F11=""),"Nog te beoordelen",IF($E11&gt;=$F11,"Voldoet","Gap")))</f>
        <v>Nog te beoordelen</v>
      </c>
      <c r="I11" s="41"/>
      <c r="J11" s="43"/>
      <c r="K11" s="43"/>
      <c r="L11" s="43"/>
      <c r="M11" s="44"/>
      <c r="N11" s="45" t="s">
        <v>69</v>
      </c>
    </row>
    <row r="12" customFormat="false" ht="25.5" hidden="false" customHeight="true" outlineLevel="0" collapsed="false">
      <c r="A12" s="46" t="s">
        <v>86</v>
      </c>
      <c r="B12" s="47" t="s">
        <v>45</v>
      </c>
      <c r="C12" s="48" t="s">
        <v>87</v>
      </c>
      <c r="D12" s="41" t="s">
        <v>68</v>
      </c>
      <c r="E12" s="41"/>
      <c r="F12" s="41" t="n">
        <v>3</v>
      </c>
      <c r="G12" s="49" t="str">
        <f aca="false">IF($D12="Nee","n.v.t.",IF(OR($E12="",$F12=""),"",MAX(0,$F12-$E12)))</f>
        <v/>
      </c>
      <c r="H12" s="48" t="str">
        <f aca="false">IF($D12="Nee","Buiten scope",IF(OR($E12="",$F12=""),"Nog te beoordelen",IF($E12&gt;=$F12,"Voldoet","Gap")))</f>
        <v>Nog te beoordelen</v>
      </c>
      <c r="I12" s="41"/>
      <c r="J12" s="43"/>
      <c r="K12" s="43"/>
      <c r="L12" s="43"/>
      <c r="M12" s="44"/>
      <c r="N12" s="50" t="s">
        <v>69</v>
      </c>
    </row>
    <row r="13" customFormat="false" ht="25.5" hidden="false" customHeight="true" outlineLevel="0" collapsed="false">
      <c r="A13" s="38" t="s">
        <v>88</v>
      </c>
      <c r="B13" s="39" t="s">
        <v>45</v>
      </c>
      <c r="C13" s="40" t="s">
        <v>89</v>
      </c>
      <c r="D13" s="41" t="s">
        <v>68</v>
      </c>
      <c r="E13" s="41"/>
      <c r="F13" s="41" t="n">
        <v>3</v>
      </c>
      <c r="G13" s="42" t="str">
        <f aca="false">IF($D13="Nee","n.v.t.",IF(OR($E13="",$F13=""),"",MAX(0,$F13-$E13)))</f>
        <v/>
      </c>
      <c r="H13" s="40" t="str">
        <f aca="false">IF($D13="Nee","Buiten scope",IF(OR($E13="",$F13=""),"Nog te beoordelen",IF($E13&gt;=$F13,"Voldoet","Gap")))</f>
        <v>Nog te beoordelen</v>
      </c>
      <c r="I13" s="41"/>
      <c r="J13" s="43"/>
      <c r="K13" s="43"/>
      <c r="L13" s="43"/>
      <c r="M13" s="44"/>
      <c r="N13" s="45" t="s">
        <v>69</v>
      </c>
    </row>
    <row r="14" customFormat="false" ht="25.5" hidden="false" customHeight="true" outlineLevel="0" collapsed="false">
      <c r="A14" s="46" t="s">
        <v>90</v>
      </c>
      <c r="B14" s="47" t="s">
        <v>45</v>
      </c>
      <c r="C14" s="48" t="s">
        <v>91</v>
      </c>
      <c r="D14" s="41" t="s">
        <v>68</v>
      </c>
      <c r="E14" s="41"/>
      <c r="F14" s="41" t="n">
        <v>3</v>
      </c>
      <c r="G14" s="49" t="str">
        <f aca="false">IF($D14="Nee","n.v.t.",IF(OR($E14="",$F14=""),"",MAX(0,$F14-$E14)))</f>
        <v/>
      </c>
      <c r="H14" s="48" t="str">
        <f aca="false">IF($D14="Nee","Buiten scope",IF(OR($E14="",$F14=""),"Nog te beoordelen",IF($E14&gt;=$F14,"Voldoet","Gap")))</f>
        <v>Nog te beoordelen</v>
      </c>
      <c r="I14" s="41"/>
      <c r="J14" s="43"/>
      <c r="K14" s="43"/>
      <c r="L14" s="43"/>
      <c r="M14" s="44"/>
      <c r="N14" s="50" t="s">
        <v>69</v>
      </c>
    </row>
    <row r="15" customFormat="false" ht="25.5" hidden="false" customHeight="true" outlineLevel="0" collapsed="false">
      <c r="A15" s="38" t="s">
        <v>92</v>
      </c>
      <c r="B15" s="39" t="s">
        <v>45</v>
      </c>
      <c r="C15" s="40" t="s">
        <v>93</v>
      </c>
      <c r="D15" s="41" t="s">
        <v>68</v>
      </c>
      <c r="E15" s="41"/>
      <c r="F15" s="41" t="n">
        <v>3</v>
      </c>
      <c r="G15" s="42" t="str">
        <f aca="false">IF($D15="Nee","n.v.t.",IF(OR($E15="",$F15=""),"",MAX(0,$F15-$E15)))</f>
        <v/>
      </c>
      <c r="H15" s="40" t="str">
        <f aca="false">IF($D15="Nee","Buiten scope",IF(OR($E15="",$F15=""),"Nog te beoordelen",IF($E15&gt;=$F15,"Voldoet","Gap")))</f>
        <v>Nog te beoordelen</v>
      </c>
      <c r="I15" s="41"/>
      <c r="J15" s="43"/>
      <c r="K15" s="43"/>
      <c r="L15" s="43"/>
      <c r="M15" s="44"/>
      <c r="N15" s="45" t="s">
        <v>69</v>
      </c>
    </row>
    <row r="16" customFormat="false" ht="25.5" hidden="false" customHeight="true" outlineLevel="0" collapsed="false">
      <c r="A16" s="46" t="s">
        <v>94</v>
      </c>
      <c r="B16" s="47" t="s">
        <v>45</v>
      </c>
      <c r="C16" s="48" t="s">
        <v>95</v>
      </c>
      <c r="D16" s="41" t="s">
        <v>68</v>
      </c>
      <c r="E16" s="41"/>
      <c r="F16" s="41" t="n">
        <v>3</v>
      </c>
      <c r="G16" s="49" t="str">
        <f aca="false">IF($D16="Nee","n.v.t.",IF(OR($E16="",$F16=""),"",MAX(0,$F16-$E16)))</f>
        <v/>
      </c>
      <c r="H16" s="48" t="str">
        <f aca="false">IF($D16="Nee","Buiten scope",IF(OR($E16="",$F16=""),"Nog te beoordelen",IF($E16&gt;=$F16,"Voldoet","Gap")))</f>
        <v>Nog te beoordelen</v>
      </c>
      <c r="I16" s="41"/>
      <c r="J16" s="43"/>
      <c r="K16" s="43"/>
      <c r="L16" s="43"/>
      <c r="M16" s="44"/>
      <c r="N16" s="50" t="s">
        <v>69</v>
      </c>
    </row>
    <row r="17" customFormat="false" ht="25.5" hidden="false" customHeight="true" outlineLevel="0" collapsed="false">
      <c r="A17" s="38" t="s">
        <v>96</v>
      </c>
      <c r="B17" s="39" t="s">
        <v>45</v>
      </c>
      <c r="C17" s="40" t="s">
        <v>97</v>
      </c>
      <c r="D17" s="41" t="s">
        <v>68</v>
      </c>
      <c r="E17" s="41"/>
      <c r="F17" s="41" t="n">
        <v>3</v>
      </c>
      <c r="G17" s="42" t="str">
        <f aca="false">IF($D17="Nee","n.v.t.",IF(OR($E17="",$F17=""),"",MAX(0,$F17-$E17)))</f>
        <v/>
      </c>
      <c r="H17" s="40" t="str">
        <f aca="false">IF($D17="Nee","Buiten scope",IF(OR($E17="",$F17=""),"Nog te beoordelen",IF($E17&gt;=$F17,"Voldoet","Gap")))</f>
        <v>Nog te beoordelen</v>
      </c>
      <c r="I17" s="41"/>
      <c r="J17" s="43"/>
      <c r="K17" s="43"/>
      <c r="L17" s="43"/>
      <c r="M17" s="44"/>
      <c r="N17" s="45" t="s">
        <v>69</v>
      </c>
    </row>
    <row r="18" customFormat="false" ht="25.5" hidden="false" customHeight="true" outlineLevel="0" collapsed="false">
      <c r="A18" s="46" t="s">
        <v>98</v>
      </c>
      <c r="B18" s="47" t="s">
        <v>45</v>
      </c>
      <c r="C18" s="48" t="s">
        <v>99</v>
      </c>
      <c r="D18" s="41" t="s">
        <v>68</v>
      </c>
      <c r="E18" s="41"/>
      <c r="F18" s="41" t="n">
        <v>3</v>
      </c>
      <c r="G18" s="49" t="str">
        <f aca="false">IF($D18="Nee","n.v.t.",IF(OR($E18="",$F18=""),"",MAX(0,$F18-$E18)))</f>
        <v/>
      </c>
      <c r="H18" s="48" t="str">
        <f aca="false">IF($D18="Nee","Buiten scope",IF(OR($E18="",$F18=""),"Nog te beoordelen",IF($E18&gt;=$F18,"Voldoet","Gap")))</f>
        <v>Nog te beoordelen</v>
      </c>
      <c r="I18" s="41"/>
      <c r="J18" s="43"/>
      <c r="K18" s="43"/>
      <c r="L18" s="43"/>
      <c r="M18" s="44"/>
      <c r="N18" s="50" t="s">
        <v>69</v>
      </c>
    </row>
    <row r="19" customFormat="false" ht="25.5" hidden="false" customHeight="true" outlineLevel="0" collapsed="false">
      <c r="A19" s="38" t="s">
        <v>100</v>
      </c>
      <c r="B19" s="39" t="s">
        <v>45</v>
      </c>
      <c r="C19" s="40" t="s">
        <v>101</v>
      </c>
      <c r="D19" s="41" t="s">
        <v>68</v>
      </c>
      <c r="E19" s="41"/>
      <c r="F19" s="41" t="n">
        <v>3</v>
      </c>
      <c r="G19" s="42" t="str">
        <f aca="false">IF($D19="Nee","n.v.t.",IF(OR($E19="",$F19=""),"",MAX(0,$F19-$E19)))</f>
        <v/>
      </c>
      <c r="H19" s="40" t="str">
        <f aca="false">IF($D19="Nee","Buiten scope",IF(OR($E19="",$F19=""),"Nog te beoordelen",IF($E19&gt;=$F19,"Voldoet","Gap")))</f>
        <v>Nog te beoordelen</v>
      </c>
      <c r="I19" s="41"/>
      <c r="J19" s="43"/>
      <c r="K19" s="43"/>
      <c r="L19" s="43"/>
      <c r="M19" s="44"/>
      <c r="N19" s="45" t="s">
        <v>69</v>
      </c>
    </row>
    <row r="20" customFormat="false" ht="25.5" hidden="false" customHeight="true" outlineLevel="0" collapsed="false">
      <c r="A20" s="46" t="s">
        <v>102</v>
      </c>
      <c r="B20" s="47" t="s">
        <v>45</v>
      </c>
      <c r="C20" s="48" t="s">
        <v>103</v>
      </c>
      <c r="D20" s="41" t="s">
        <v>68</v>
      </c>
      <c r="E20" s="41"/>
      <c r="F20" s="41" t="n">
        <v>3</v>
      </c>
      <c r="G20" s="49" t="str">
        <f aca="false">IF($D20="Nee","n.v.t.",IF(OR($E20="",$F20=""),"",MAX(0,$F20-$E20)))</f>
        <v/>
      </c>
      <c r="H20" s="48" t="str">
        <f aca="false">IF($D20="Nee","Buiten scope",IF(OR($E20="",$F20=""),"Nog te beoordelen",IF($E20&gt;=$F20,"Voldoet","Gap")))</f>
        <v>Nog te beoordelen</v>
      </c>
      <c r="I20" s="41"/>
      <c r="J20" s="43"/>
      <c r="K20" s="43"/>
      <c r="L20" s="43"/>
      <c r="M20" s="44"/>
      <c r="N20" s="50" t="s">
        <v>69</v>
      </c>
    </row>
    <row r="21" customFormat="false" ht="25.5" hidden="false" customHeight="true" outlineLevel="0" collapsed="false">
      <c r="A21" s="38" t="s">
        <v>104</v>
      </c>
      <c r="B21" s="39" t="s">
        <v>45</v>
      </c>
      <c r="C21" s="40" t="s">
        <v>105</v>
      </c>
      <c r="D21" s="41" t="s">
        <v>68</v>
      </c>
      <c r="E21" s="41"/>
      <c r="F21" s="41" t="n">
        <v>3</v>
      </c>
      <c r="G21" s="42" t="str">
        <f aca="false">IF($D21="Nee","n.v.t.",IF(OR($E21="",$F21=""),"",MAX(0,$F21-$E21)))</f>
        <v/>
      </c>
      <c r="H21" s="40" t="str">
        <f aca="false">IF($D21="Nee","Buiten scope",IF(OR($E21="",$F21=""),"Nog te beoordelen",IF($E21&gt;=$F21,"Voldoet","Gap")))</f>
        <v>Nog te beoordelen</v>
      </c>
      <c r="I21" s="41"/>
      <c r="J21" s="43"/>
      <c r="K21" s="43"/>
      <c r="L21" s="43"/>
      <c r="M21" s="44"/>
      <c r="N21" s="45" t="s">
        <v>69</v>
      </c>
    </row>
    <row r="22" customFormat="false" ht="25.5" hidden="false" customHeight="true" outlineLevel="0" collapsed="false">
      <c r="A22" s="46" t="s">
        <v>106</v>
      </c>
      <c r="B22" s="47" t="s">
        <v>45</v>
      </c>
      <c r="C22" s="48" t="s">
        <v>107</v>
      </c>
      <c r="D22" s="41" t="s">
        <v>68</v>
      </c>
      <c r="E22" s="41"/>
      <c r="F22" s="41" t="n">
        <v>3</v>
      </c>
      <c r="G22" s="49" t="str">
        <f aca="false">IF($D22="Nee","n.v.t.",IF(OR($E22="",$F22=""),"",MAX(0,$F22-$E22)))</f>
        <v/>
      </c>
      <c r="H22" s="48" t="str">
        <f aca="false">IF($D22="Nee","Buiten scope",IF(OR($E22="",$F22=""),"Nog te beoordelen",IF($E22&gt;=$F22,"Voldoet","Gap")))</f>
        <v>Nog te beoordelen</v>
      </c>
      <c r="I22" s="41"/>
      <c r="J22" s="43"/>
      <c r="K22" s="43"/>
      <c r="L22" s="43"/>
      <c r="M22" s="44"/>
      <c r="N22" s="50" t="s">
        <v>69</v>
      </c>
    </row>
    <row r="23" customFormat="false" ht="25.5" hidden="false" customHeight="true" outlineLevel="0" collapsed="false">
      <c r="A23" s="38" t="s">
        <v>108</v>
      </c>
      <c r="B23" s="39" t="s">
        <v>45</v>
      </c>
      <c r="C23" s="40" t="s">
        <v>109</v>
      </c>
      <c r="D23" s="41" t="s">
        <v>68</v>
      </c>
      <c r="E23" s="41"/>
      <c r="F23" s="41" t="n">
        <v>3</v>
      </c>
      <c r="G23" s="42" t="str">
        <f aca="false">IF($D23="Nee","n.v.t.",IF(OR($E23="",$F23=""),"",MAX(0,$F23-$E23)))</f>
        <v/>
      </c>
      <c r="H23" s="40" t="str">
        <f aca="false">IF($D23="Nee","Buiten scope",IF(OR($E23="",$F23=""),"Nog te beoordelen",IF($E23&gt;=$F23,"Voldoet","Gap")))</f>
        <v>Nog te beoordelen</v>
      </c>
      <c r="I23" s="41"/>
      <c r="J23" s="43"/>
      <c r="K23" s="43"/>
      <c r="L23" s="43"/>
      <c r="M23" s="44"/>
      <c r="N23" s="45" t="s">
        <v>69</v>
      </c>
    </row>
    <row r="24" customFormat="false" ht="25.5" hidden="false" customHeight="true" outlineLevel="0" collapsed="false">
      <c r="A24" s="46" t="s">
        <v>110</v>
      </c>
      <c r="B24" s="47" t="s">
        <v>45</v>
      </c>
      <c r="C24" s="48" t="s">
        <v>111</v>
      </c>
      <c r="D24" s="41" t="s">
        <v>68</v>
      </c>
      <c r="E24" s="41"/>
      <c r="F24" s="41" t="n">
        <v>3</v>
      </c>
      <c r="G24" s="49" t="str">
        <f aca="false">IF($D24="Nee","n.v.t.",IF(OR($E24="",$F24=""),"",MAX(0,$F24-$E24)))</f>
        <v/>
      </c>
      <c r="H24" s="48" t="str">
        <f aca="false">IF($D24="Nee","Buiten scope",IF(OR($E24="",$F24=""),"Nog te beoordelen",IF($E24&gt;=$F24,"Voldoet","Gap")))</f>
        <v>Nog te beoordelen</v>
      </c>
      <c r="I24" s="41"/>
      <c r="J24" s="43"/>
      <c r="K24" s="43"/>
      <c r="L24" s="43"/>
      <c r="M24" s="44"/>
      <c r="N24" s="50" t="s">
        <v>69</v>
      </c>
    </row>
    <row r="25" customFormat="false" ht="25.5" hidden="false" customHeight="true" outlineLevel="0" collapsed="false">
      <c r="A25" s="38" t="s">
        <v>112</v>
      </c>
      <c r="B25" s="39" t="s">
        <v>45</v>
      </c>
      <c r="C25" s="40" t="s">
        <v>113</v>
      </c>
      <c r="D25" s="41" t="s">
        <v>68</v>
      </c>
      <c r="E25" s="41"/>
      <c r="F25" s="41" t="n">
        <v>3</v>
      </c>
      <c r="G25" s="42" t="str">
        <f aca="false">IF($D25="Nee","n.v.t.",IF(OR($E25="",$F25=""),"",MAX(0,$F25-$E25)))</f>
        <v/>
      </c>
      <c r="H25" s="40" t="str">
        <f aca="false">IF($D25="Nee","Buiten scope",IF(OR($E25="",$F25=""),"Nog te beoordelen",IF($E25&gt;=$F25,"Voldoet","Gap")))</f>
        <v>Nog te beoordelen</v>
      </c>
      <c r="I25" s="41"/>
      <c r="J25" s="43"/>
      <c r="K25" s="43"/>
      <c r="L25" s="43"/>
      <c r="M25" s="44"/>
      <c r="N25" s="45" t="s">
        <v>69</v>
      </c>
    </row>
    <row r="26" customFormat="false" ht="25.5" hidden="false" customHeight="true" outlineLevel="0" collapsed="false">
      <c r="A26" s="46" t="s">
        <v>114</v>
      </c>
      <c r="B26" s="47" t="s">
        <v>45</v>
      </c>
      <c r="C26" s="48" t="s">
        <v>115</v>
      </c>
      <c r="D26" s="41" t="s">
        <v>68</v>
      </c>
      <c r="E26" s="41"/>
      <c r="F26" s="41" t="n">
        <v>3</v>
      </c>
      <c r="G26" s="49" t="str">
        <f aca="false">IF($D26="Nee","n.v.t.",IF(OR($E26="",$F26=""),"",MAX(0,$F26-$E26)))</f>
        <v/>
      </c>
      <c r="H26" s="48" t="str">
        <f aca="false">IF($D26="Nee","Buiten scope",IF(OR($E26="",$F26=""),"Nog te beoordelen",IF($E26&gt;=$F26,"Voldoet","Gap")))</f>
        <v>Nog te beoordelen</v>
      </c>
      <c r="I26" s="41"/>
      <c r="J26" s="43"/>
      <c r="K26" s="43"/>
      <c r="L26" s="43"/>
      <c r="M26" s="44"/>
      <c r="N26" s="50" t="s">
        <v>69</v>
      </c>
    </row>
    <row r="27" customFormat="false" ht="25.5" hidden="false" customHeight="true" outlineLevel="0" collapsed="false">
      <c r="A27" s="38" t="s">
        <v>116</v>
      </c>
      <c r="B27" s="39" t="s">
        <v>45</v>
      </c>
      <c r="C27" s="40" t="s">
        <v>117</v>
      </c>
      <c r="D27" s="41" t="s">
        <v>68</v>
      </c>
      <c r="E27" s="41"/>
      <c r="F27" s="41" t="n">
        <v>3</v>
      </c>
      <c r="G27" s="42" t="str">
        <f aca="false">IF($D27="Nee","n.v.t.",IF(OR($E27="",$F27=""),"",MAX(0,$F27-$E27)))</f>
        <v/>
      </c>
      <c r="H27" s="40" t="str">
        <f aca="false">IF($D27="Nee","Buiten scope",IF(OR($E27="",$F27=""),"Nog te beoordelen",IF($E27&gt;=$F27,"Voldoet","Gap")))</f>
        <v>Nog te beoordelen</v>
      </c>
      <c r="I27" s="41"/>
      <c r="J27" s="43"/>
      <c r="K27" s="43"/>
      <c r="L27" s="43"/>
      <c r="M27" s="44"/>
      <c r="N27" s="45" t="s">
        <v>69</v>
      </c>
    </row>
    <row r="28" customFormat="false" ht="25.5" hidden="false" customHeight="true" outlineLevel="0" collapsed="false">
      <c r="A28" s="46" t="s">
        <v>118</v>
      </c>
      <c r="B28" s="47" t="s">
        <v>45</v>
      </c>
      <c r="C28" s="48" t="s">
        <v>119</v>
      </c>
      <c r="D28" s="41" t="s">
        <v>68</v>
      </c>
      <c r="E28" s="41"/>
      <c r="F28" s="41" t="n">
        <v>3</v>
      </c>
      <c r="G28" s="49" t="str">
        <f aca="false">IF($D28="Nee","n.v.t.",IF(OR($E28="",$F28=""),"",MAX(0,$F28-$E28)))</f>
        <v/>
      </c>
      <c r="H28" s="48" t="str">
        <f aca="false">IF($D28="Nee","Buiten scope",IF(OR($E28="",$F28=""),"Nog te beoordelen",IF($E28&gt;=$F28,"Voldoet","Gap")))</f>
        <v>Nog te beoordelen</v>
      </c>
      <c r="I28" s="41"/>
      <c r="J28" s="43"/>
      <c r="K28" s="43"/>
      <c r="L28" s="43"/>
      <c r="M28" s="44"/>
      <c r="N28" s="50" t="s">
        <v>69</v>
      </c>
    </row>
    <row r="29" customFormat="false" ht="25.5" hidden="false" customHeight="true" outlineLevel="0" collapsed="false">
      <c r="A29" s="38" t="s">
        <v>120</v>
      </c>
      <c r="B29" s="39" t="s">
        <v>45</v>
      </c>
      <c r="C29" s="40" t="s">
        <v>121</v>
      </c>
      <c r="D29" s="41" t="s">
        <v>68</v>
      </c>
      <c r="E29" s="41"/>
      <c r="F29" s="41" t="n">
        <v>3</v>
      </c>
      <c r="G29" s="42" t="str">
        <f aca="false">IF($D29="Nee","n.v.t.",IF(OR($E29="",$F29=""),"",MAX(0,$F29-$E29)))</f>
        <v/>
      </c>
      <c r="H29" s="40" t="str">
        <f aca="false">IF($D29="Nee","Buiten scope",IF(OR($E29="",$F29=""),"Nog te beoordelen",IF($E29&gt;=$F29,"Voldoet","Gap")))</f>
        <v>Nog te beoordelen</v>
      </c>
      <c r="I29" s="41"/>
      <c r="J29" s="43"/>
      <c r="K29" s="43"/>
      <c r="L29" s="43"/>
      <c r="M29" s="44"/>
      <c r="N29" s="45" t="s">
        <v>69</v>
      </c>
    </row>
    <row r="30" customFormat="false" ht="25.5" hidden="false" customHeight="true" outlineLevel="0" collapsed="false">
      <c r="A30" s="46" t="s">
        <v>122</v>
      </c>
      <c r="B30" s="47" t="s">
        <v>45</v>
      </c>
      <c r="C30" s="48" t="s">
        <v>123</v>
      </c>
      <c r="D30" s="41" t="s">
        <v>68</v>
      </c>
      <c r="E30" s="41"/>
      <c r="F30" s="41" t="n">
        <v>3</v>
      </c>
      <c r="G30" s="49" t="str">
        <f aca="false">IF($D30="Nee","n.v.t.",IF(OR($E30="",$F30=""),"",MAX(0,$F30-$E30)))</f>
        <v/>
      </c>
      <c r="H30" s="48" t="str">
        <f aca="false">IF($D30="Nee","Buiten scope",IF(OR($E30="",$F30=""),"Nog te beoordelen",IF($E30&gt;=$F30,"Voldoet","Gap")))</f>
        <v>Nog te beoordelen</v>
      </c>
      <c r="I30" s="41"/>
      <c r="J30" s="43"/>
      <c r="K30" s="43"/>
      <c r="L30" s="43"/>
      <c r="M30" s="44"/>
      <c r="N30" s="50" t="s">
        <v>69</v>
      </c>
    </row>
    <row r="31" customFormat="false" ht="25.5" hidden="false" customHeight="true" outlineLevel="0" collapsed="false">
      <c r="A31" s="38" t="s">
        <v>124</v>
      </c>
      <c r="B31" s="39" t="s">
        <v>45</v>
      </c>
      <c r="C31" s="40" t="s">
        <v>125</v>
      </c>
      <c r="D31" s="41" t="s">
        <v>68</v>
      </c>
      <c r="E31" s="41"/>
      <c r="F31" s="41" t="n">
        <v>3</v>
      </c>
      <c r="G31" s="42" t="str">
        <f aca="false">IF($D31="Nee","n.v.t.",IF(OR($E31="",$F31=""),"",MAX(0,$F31-$E31)))</f>
        <v/>
      </c>
      <c r="H31" s="40" t="str">
        <f aca="false">IF($D31="Nee","Buiten scope",IF(OR($E31="",$F31=""),"Nog te beoordelen",IF($E31&gt;=$F31,"Voldoet","Gap")))</f>
        <v>Nog te beoordelen</v>
      </c>
      <c r="I31" s="41"/>
      <c r="J31" s="43"/>
      <c r="K31" s="43"/>
      <c r="L31" s="43"/>
      <c r="M31" s="44"/>
      <c r="N31" s="45" t="s">
        <v>69</v>
      </c>
    </row>
    <row r="32" customFormat="false" ht="25.5" hidden="false" customHeight="true" outlineLevel="0" collapsed="false">
      <c r="A32" s="46" t="s">
        <v>126</v>
      </c>
      <c r="B32" s="47" t="s">
        <v>45</v>
      </c>
      <c r="C32" s="48" t="s">
        <v>127</v>
      </c>
      <c r="D32" s="41" t="s">
        <v>68</v>
      </c>
      <c r="E32" s="41"/>
      <c r="F32" s="41" t="n">
        <v>3</v>
      </c>
      <c r="G32" s="49" t="str">
        <f aca="false">IF($D32="Nee","n.v.t.",IF(OR($E32="",$F32=""),"",MAX(0,$F32-$E32)))</f>
        <v/>
      </c>
      <c r="H32" s="48" t="str">
        <f aca="false">IF($D32="Nee","Buiten scope",IF(OR($E32="",$F32=""),"Nog te beoordelen",IF($E32&gt;=$F32,"Voldoet","Gap")))</f>
        <v>Nog te beoordelen</v>
      </c>
      <c r="I32" s="41"/>
      <c r="J32" s="43"/>
      <c r="K32" s="43"/>
      <c r="L32" s="43"/>
      <c r="M32" s="44"/>
      <c r="N32" s="50" t="s">
        <v>69</v>
      </c>
    </row>
    <row r="33" customFormat="false" ht="25.5" hidden="false" customHeight="true" outlineLevel="0" collapsed="false">
      <c r="A33" s="38" t="s">
        <v>128</v>
      </c>
      <c r="B33" s="39" t="s">
        <v>45</v>
      </c>
      <c r="C33" s="40" t="s">
        <v>129</v>
      </c>
      <c r="D33" s="41" t="s">
        <v>68</v>
      </c>
      <c r="E33" s="41"/>
      <c r="F33" s="41" t="n">
        <v>3</v>
      </c>
      <c r="G33" s="42" t="str">
        <f aca="false">IF($D33="Nee","n.v.t.",IF(OR($E33="",$F33=""),"",MAX(0,$F33-$E33)))</f>
        <v/>
      </c>
      <c r="H33" s="40" t="str">
        <f aca="false">IF($D33="Nee","Buiten scope",IF(OR($E33="",$F33=""),"Nog te beoordelen",IF($E33&gt;=$F33,"Voldoet","Gap")))</f>
        <v>Nog te beoordelen</v>
      </c>
      <c r="I33" s="41"/>
      <c r="J33" s="43"/>
      <c r="K33" s="43"/>
      <c r="L33" s="43"/>
      <c r="M33" s="44"/>
      <c r="N33" s="45" t="s">
        <v>69</v>
      </c>
    </row>
    <row r="34" customFormat="false" ht="25.5" hidden="false" customHeight="true" outlineLevel="0" collapsed="false">
      <c r="A34" s="46" t="s">
        <v>130</v>
      </c>
      <c r="B34" s="47" t="s">
        <v>45</v>
      </c>
      <c r="C34" s="48" t="s">
        <v>131</v>
      </c>
      <c r="D34" s="41" t="s">
        <v>68</v>
      </c>
      <c r="E34" s="41"/>
      <c r="F34" s="41" t="n">
        <v>3</v>
      </c>
      <c r="G34" s="49" t="str">
        <f aca="false">IF($D34="Nee","n.v.t.",IF(OR($E34="",$F34=""),"",MAX(0,$F34-$E34)))</f>
        <v/>
      </c>
      <c r="H34" s="48" t="str">
        <f aca="false">IF($D34="Nee","Buiten scope",IF(OR($E34="",$F34=""),"Nog te beoordelen",IF($E34&gt;=$F34,"Voldoet","Gap")))</f>
        <v>Nog te beoordelen</v>
      </c>
      <c r="I34" s="41"/>
      <c r="J34" s="43"/>
      <c r="K34" s="43"/>
      <c r="L34" s="43"/>
      <c r="M34" s="44"/>
      <c r="N34" s="50" t="s">
        <v>69</v>
      </c>
    </row>
    <row r="35" customFormat="false" ht="25.5" hidden="false" customHeight="true" outlineLevel="0" collapsed="false">
      <c r="A35" s="38" t="s">
        <v>132</v>
      </c>
      <c r="B35" s="39" t="s">
        <v>45</v>
      </c>
      <c r="C35" s="40" t="s">
        <v>133</v>
      </c>
      <c r="D35" s="41" t="s">
        <v>68</v>
      </c>
      <c r="E35" s="41"/>
      <c r="F35" s="41" t="n">
        <v>3</v>
      </c>
      <c r="G35" s="42" t="str">
        <f aca="false">IF($D35="Nee","n.v.t.",IF(OR($E35="",$F35=""),"",MAX(0,$F35-$E35)))</f>
        <v/>
      </c>
      <c r="H35" s="40" t="str">
        <f aca="false">IF($D35="Nee","Buiten scope",IF(OR($E35="",$F35=""),"Nog te beoordelen",IF($E35&gt;=$F35,"Voldoet","Gap")))</f>
        <v>Nog te beoordelen</v>
      </c>
      <c r="I35" s="41"/>
      <c r="J35" s="43"/>
      <c r="K35" s="43"/>
      <c r="L35" s="43"/>
      <c r="M35" s="44"/>
      <c r="N35" s="45" t="s">
        <v>69</v>
      </c>
    </row>
    <row r="36" customFormat="false" ht="25.5" hidden="false" customHeight="true" outlineLevel="0" collapsed="false">
      <c r="A36" s="46" t="s">
        <v>134</v>
      </c>
      <c r="B36" s="47" t="s">
        <v>45</v>
      </c>
      <c r="C36" s="48" t="s">
        <v>135</v>
      </c>
      <c r="D36" s="41" t="s">
        <v>68</v>
      </c>
      <c r="E36" s="41"/>
      <c r="F36" s="41" t="n">
        <v>3</v>
      </c>
      <c r="G36" s="49" t="str">
        <f aca="false">IF($D36="Nee","n.v.t.",IF(OR($E36="",$F36=""),"",MAX(0,$F36-$E36)))</f>
        <v/>
      </c>
      <c r="H36" s="48" t="str">
        <f aca="false">IF($D36="Nee","Buiten scope",IF(OR($E36="",$F36=""),"Nog te beoordelen",IF($E36&gt;=$F36,"Voldoet","Gap")))</f>
        <v>Nog te beoordelen</v>
      </c>
      <c r="I36" s="41"/>
      <c r="J36" s="43"/>
      <c r="K36" s="43"/>
      <c r="L36" s="43"/>
      <c r="M36" s="44"/>
      <c r="N36" s="50" t="s">
        <v>69</v>
      </c>
    </row>
    <row r="37" customFormat="false" ht="25.5" hidden="false" customHeight="true" outlineLevel="0" collapsed="false">
      <c r="A37" s="38" t="s">
        <v>136</v>
      </c>
      <c r="B37" s="39" t="s">
        <v>45</v>
      </c>
      <c r="C37" s="40" t="s">
        <v>137</v>
      </c>
      <c r="D37" s="41" t="s">
        <v>68</v>
      </c>
      <c r="E37" s="41"/>
      <c r="F37" s="41" t="n">
        <v>3</v>
      </c>
      <c r="G37" s="42" t="str">
        <f aca="false">IF($D37="Nee","n.v.t.",IF(OR($E37="",$F37=""),"",MAX(0,$F37-$E37)))</f>
        <v/>
      </c>
      <c r="H37" s="40" t="str">
        <f aca="false">IF($D37="Nee","Buiten scope",IF(OR($E37="",$F37=""),"Nog te beoordelen",IF($E37&gt;=$F37,"Voldoet","Gap")))</f>
        <v>Nog te beoordelen</v>
      </c>
      <c r="I37" s="41"/>
      <c r="J37" s="43"/>
      <c r="K37" s="43"/>
      <c r="L37" s="43"/>
      <c r="M37" s="44"/>
      <c r="N37" s="45" t="s">
        <v>69</v>
      </c>
    </row>
    <row r="38" customFormat="false" ht="25.5" hidden="false" customHeight="true" outlineLevel="0" collapsed="false">
      <c r="A38" s="46" t="s">
        <v>138</v>
      </c>
      <c r="B38" s="47" t="s">
        <v>45</v>
      </c>
      <c r="C38" s="48" t="s">
        <v>139</v>
      </c>
      <c r="D38" s="41" t="s">
        <v>68</v>
      </c>
      <c r="E38" s="41"/>
      <c r="F38" s="41" t="n">
        <v>3</v>
      </c>
      <c r="G38" s="49" t="str">
        <f aca="false">IF($D38="Nee","n.v.t.",IF(OR($E38="",$F38=""),"",MAX(0,$F38-$E38)))</f>
        <v/>
      </c>
      <c r="H38" s="48" t="str">
        <f aca="false">IF($D38="Nee","Buiten scope",IF(OR($E38="",$F38=""),"Nog te beoordelen",IF($E38&gt;=$F38,"Voldoet","Gap")))</f>
        <v>Nog te beoordelen</v>
      </c>
      <c r="I38" s="41"/>
      <c r="J38" s="43"/>
      <c r="K38" s="43"/>
      <c r="L38" s="43"/>
      <c r="M38" s="44"/>
      <c r="N38" s="50" t="s">
        <v>69</v>
      </c>
    </row>
    <row r="39" customFormat="false" ht="25.5" hidden="false" customHeight="true" outlineLevel="0" collapsed="false">
      <c r="A39" s="38" t="s">
        <v>140</v>
      </c>
      <c r="B39" s="39" t="s">
        <v>45</v>
      </c>
      <c r="C39" s="40" t="s">
        <v>141</v>
      </c>
      <c r="D39" s="41" t="s">
        <v>68</v>
      </c>
      <c r="E39" s="41"/>
      <c r="F39" s="41" t="n">
        <v>3</v>
      </c>
      <c r="G39" s="42" t="str">
        <f aca="false">IF($D39="Nee","n.v.t.",IF(OR($E39="",$F39=""),"",MAX(0,$F39-$E39)))</f>
        <v/>
      </c>
      <c r="H39" s="40" t="str">
        <f aca="false">IF($D39="Nee","Buiten scope",IF(OR($E39="",$F39=""),"Nog te beoordelen",IF($E39&gt;=$F39,"Voldoet","Gap")))</f>
        <v>Nog te beoordelen</v>
      </c>
      <c r="I39" s="41"/>
      <c r="J39" s="43"/>
      <c r="K39" s="43"/>
      <c r="L39" s="43"/>
      <c r="M39" s="44"/>
      <c r="N39" s="45" t="s">
        <v>69</v>
      </c>
    </row>
    <row r="40" customFormat="false" ht="25.5" hidden="false" customHeight="true" outlineLevel="0" collapsed="false">
      <c r="A40" s="46" t="s">
        <v>142</v>
      </c>
      <c r="B40" s="47" t="s">
        <v>46</v>
      </c>
      <c r="C40" s="48" t="s">
        <v>143</v>
      </c>
      <c r="D40" s="41" t="s">
        <v>68</v>
      </c>
      <c r="E40" s="41"/>
      <c r="F40" s="41" t="n">
        <v>3</v>
      </c>
      <c r="G40" s="49" t="str">
        <f aca="false">IF($D40="Nee","n.v.t.",IF(OR($E40="",$F40=""),"",MAX(0,$F40-$E40)))</f>
        <v/>
      </c>
      <c r="H40" s="48" t="str">
        <f aca="false">IF($D40="Nee","Buiten scope",IF(OR($E40="",$F40=""),"Nog te beoordelen",IF($E40&gt;=$F40,"Voldoet","Gap")))</f>
        <v>Nog te beoordelen</v>
      </c>
      <c r="I40" s="41"/>
      <c r="J40" s="43"/>
      <c r="K40" s="43"/>
      <c r="L40" s="43"/>
      <c r="M40" s="44"/>
      <c r="N40" s="50" t="s">
        <v>69</v>
      </c>
    </row>
    <row r="41" customFormat="false" ht="25.5" hidden="false" customHeight="true" outlineLevel="0" collapsed="false">
      <c r="A41" s="38" t="s">
        <v>144</v>
      </c>
      <c r="B41" s="39" t="s">
        <v>46</v>
      </c>
      <c r="C41" s="40" t="s">
        <v>145</v>
      </c>
      <c r="D41" s="41" t="s">
        <v>68</v>
      </c>
      <c r="E41" s="41"/>
      <c r="F41" s="41" t="n">
        <v>3</v>
      </c>
      <c r="G41" s="42" t="str">
        <f aca="false">IF($D41="Nee","n.v.t.",IF(OR($E41="",$F41=""),"",MAX(0,$F41-$E41)))</f>
        <v/>
      </c>
      <c r="H41" s="40" t="str">
        <f aca="false">IF($D41="Nee","Buiten scope",IF(OR($E41="",$F41=""),"Nog te beoordelen",IF($E41&gt;=$F41,"Voldoet","Gap")))</f>
        <v>Nog te beoordelen</v>
      </c>
      <c r="I41" s="41"/>
      <c r="J41" s="43"/>
      <c r="K41" s="43"/>
      <c r="L41" s="43"/>
      <c r="M41" s="44"/>
      <c r="N41" s="45" t="s">
        <v>69</v>
      </c>
    </row>
    <row r="42" customFormat="false" ht="25.5" hidden="false" customHeight="true" outlineLevel="0" collapsed="false">
      <c r="A42" s="46" t="s">
        <v>146</v>
      </c>
      <c r="B42" s="47" t="s">
        <v>46</v>
      </c>
      <c r="C42" s="48" t="s">
        <v>147</v>
      </c>
      <c r="D42" s="41" t="s">
        <v>68</v>
      </c>
      <c r="E42" s="41"/>
      <c r="F42" s="41" t="n">
        <v>3</v>
      </c>
      <c r="G42" s="49" t="str">
        <f aca="false">IF($D42="Nee","n.v.t.",IF(OR($E42="",$F42=""),"",MAX(0,$F42-$E42)))</f>
        <v/>
      </c>
      <c r="H42" s="48" t="str">
        <f aca="false">IF($D42="Nee","Buiten scope",IF(OR($E42="",$F42=""),"Nog te beoordelen",IF($E42&gt;=$F42,"Voldoet","Gap")))</f>
        <v>Nog te beoordelen</v>
      </c>
      <c r="I42" s="41"/>
      <c r="J42" s="43"/>
      <c r="K42" s="43"/>
      <c r="L42" s="43"/>
      <c r="M42" s="44"/>
      <c r="N42" s="50" t="s">
        <v>69</v>
      </c>
    </row>
    <row r="43" customFormat="false" ht="25.5" hidden="false" customHeight="true" outlineLevel="0" collapsed="false">
      <c r="A43" s="38" t="s">
        <v>148</v>
      </c>
      <c r="B43" s="39" t="s">
        <v>46</v>
      </c>
      <c r="C43" s="40" t="s">
        <v>149</v>
      </c>
      <c r="D43" s="41" t="s">
        <v>68</v>
      </c>
      <c r="E43" s="41"/>
      <c r="F43" s="41" t="n">
        <v>3</v>
      </c>
      <c r="G43" s="42" t="str">
        <f aca="false">IF($D43="Nee","n.v.t.",IF(OR($E43="",$F43=""),"",MAX(0,$F43-$E43)))</f>
        <v/>
      </c>
      <c r="H43" s="40" t="str">
        <f aca="false">IF($D43="Nee","Buiten scope",IF(OR($E43="",$F43=""),"Nog te beoordelen",IF($E43&gt;=$F43,"Voldoet","Gap")))</f>
        <v>Nog te beoordelen</v>
      </c>
      <c r="I43" s="41"/>
      <c r="J43" s="43"/>
      <c r="K43" s="43"/>
      <c r="L43" s="43"/>
      <c r="M43" s="44"/>
      <c r="N43" s="45" t="s">
        <v>69</v>
      </c>
    </row>
    <row r="44" customFormat="false" ht="25.5" hidden="false" customHeight="true" outlineLevel="0" collapsed="false">
      <c r="A44" s="46" t="s">
        <v>150</v>
      </c>
      <c r="B44" s="47" t="s">
        <v>46</v>
      </c>
      <c r="C44" s="48" t="s">
        <v>151</v>
      </c>
      <c r="D44" s="41" t="s">
        <v>68</v>
      </c>
      <c r="E44" s="41"/>
      <c r="F44" s="41" t="n">
        <v>3</v>
      </c>
      <c r="G44" s="49" t="str">
        <f aca="false">IF($D44="Nee","n.v.t.",IF(OR($E44="",$F44=""),"",MAX(0,$F44-$E44)))</f>
        <v/>
      </c>
      <c r="H44" s="48" t="str">
        <f aca="false">IF($D44="Nee","Buiten scope",IF(OR($E44="",$F44=""),"Nog te beoordelen",IF($E44&gt;=$F44,"Voldoet","Gap")))</f>
        <v>Nog te beoordelen</v>
      </c>
      <c r="I44" s="41"/>
      <c r="J44" s="43"/>
      <c r="K44" s="43"/>
      <c r="L44" s="43"/>
      <c r="M44" s="44"/>
      <c r="N44" s="50" t="s">
        <v>69</v>
      </c>
    </row>
    <row r="45" customFormat="false" ht="25.5" hidden="false" customHeight="true" outlineLevel="0" collapsed="false">
      <c r="A45" s="38" t="s">
        <v>152</v>
      </c>
      <c r="B45" s="39" t="s">
        <v>46</v>
      </c>
      <c r="C45" s="40" t="s">
        <v>153</v>
      </c>
      <c r="D45" s="41" t="s">
        <v>68</v>
      </c>
      <c r="E45" s="41"/>
      <c r="F45" s="41" t="n">
        <v>3</v>
      </c>
      <c r="G45" s="42" t="str">
        <f aca="false">IF($D45="Nee","n.v.t.",IF(OR($E45="",$F45=""),"",MAX(0,$F45-$E45)))</f>
        <v/>
      </c>
      <c r="H45" s="40" t="str">
        <f aca="false">IF($D45="Nee","Buiten scope",IF(OR($E45="",$F45=""),"Nog te beoordelen",IF($E45&gt;=$F45,"Voldoet","Gap")))</f>
        <v>Nog te beoordelen</v>
      </c>
      <c r="I45" s="41"/>
      <c r="J45" s="43"/>
      <c r="K45" s="43"/>
      <c r="L45" s="43"/>
      <c r="M45" s="44"/>
      <c r="N45" s="45" t="s">
        <v>69</v>
      </c>
    </row>
    <row r="46" customFormat="false" ht="25.5" hidden="false" customHeight="true" outlineLevel="0" collapsed="false">
      <c r="A46" s="46" t="s">
        <v>154</v>
      </c>
      <c r="B46" s="47" t="s">
        <v>46</v>
      </c>
      <c r="C46" s="48" t="s">
        <v>155</v>
      </c>
      <c r="D46" s="41" t="s">
        <v>68</v>
      </c>
      <c r="E46" s="41"/>
      <c r="F46" s="41" t="n">
        <v>3</v>
      </c>
      <c r="G46" s="49" t="str">
        <f aca="false">IF($D46="Nee","n.v.t.",IF(OR($E46="",$F46=""),"",MAX(0,$F46-$E46)))</f>
        <v/>
      </c>
      <c r="H46" s="48" t="str">
        <f aca="false">IF($D46="Nee","Buiten scope",IF(OR($E46="",$F46=""),"Nog te beoordelen",IF($E46&gt;=$F46,"Voldoet","Gap")))</f>
        <v>Nog te beoordelen</v>
      </c>
      <c r="I46" s="41"/>
      <c r="J46" s="43"/>
      <c r="K46" s="43"/>
      <c r="L46" s="43"/>
      <c r="M46" s="44"/>
      <c r="N46" s="50" t="s">
        <v>69</v>
      </c>
    </row>
    <row r="47" customFormat="false" ht="25.5" hidden="false" customHeight="true" outlineLevel="0" collapsed="false">
      <c r="A47" s="38" t="s">
        <v>156</v>
      </c>
      <c r="B47" s="39" t="s">
        <v>46</v>
      </c>
      <c r="C47" s="40" t="s">
        <v>157</v>
      </c>
      <c r="D47" s="41" t="s">
        <v>68</v>
      </c>
      <c r="E47" s="41"/>
      <c r="F47" s="41" t="n">
        <v>3</v>
      </c>
      <c r="G47" s="42" t="str">
        <f aca="false">IF($D47="Nee","n.v.t.",IF(OR($E47="",$F47=""),"",MAX(0,$F47-$E47)))</f>
        <v/>
      </c>
      <c r="H47" s="40" t="str">
        <f aca="false">IF($D47="Nee","Buiten scope",IF(OR($E47="",$F47=""),"Nog te beoordelen",IF($E47&gt;=$F47,"Voldoet","Gap")))</f>
        <v>Nog te beoordelen</v>
      </c>
      <c r="I47" s="41"/>
      <c r="J47" s="43"/>
      <c r="K47" s="43"/>
      <c r="L47" s="43"/>
      <c r="M47" s="44"/>
      <c r="N47" s="45" t="s">
        <v>69</v>
      </c>
    </row>
    <row r="48" customFormat="false" ht="25.5" hidden="false" customHeight="true" outlineLevel="0" collapsed="false">
      <c r="A48" s="46" t="s">
        <v>158</v>
      </c>
      <c r="B48" s="47" t="s">
        <v>47</v>
      </c>
      <c r="C48" s="48" t="s">
        <v>159</v>
      </c>
      <c r="D48" s="41" t="s">
        <v>68</v>
      </c>
      <c r="E48" s="41"/>
      <c r="F48" s="41" t="n">
        <v>3</v>
      </c>
      <c r="G48" s="49" t="str">
        <f aca="false">IF($D48="Nee","n.v.t.",IF(OR($E48="",$F48=""),"",MAX(0,$F48-$E48)))</f>
        <v/>
      </c>
      <c r="H48" s="48" t="str">
        <f aca="false">IF($D48="Nee","Buiten scope",IF(OR($E48="",$F48=""),"Nog te beoordelen",IF($E48&gt;=$F48,"Voldoet","Gap")))</f>
        <v>Nog te beoordelen</v>
      </c>
      <c r="I48" s="41"/>
      <c r="J48" s="43"/>
      <c r="K48" s="43"/>
      <c r="L48" s="43"/>
      <c r="M48" s="44"/>
      <c r="N48" s="50" t="s">
        <v>69</v>
      </c>
    </row>
    <row r="49" customFormat="false" ht="25.5" hidden="false" customHeight="true" outlineLevel="0" collapsed="false">
      <c r="A49" s="38" t="s">
        <v>160</v>
      </c>
      <c r="B49" s="39" t="s">
        <v>47</v>
      </c>
      <c r="C49" s="40" t="s">
        <v>161</v>
      </c>
      <c r="D49" s="41" t="s">
        <v>68</v>
      </c>
      <c r="E49" s="41"/>
      <c r="F49" s="41" t="n">
        <v>3</v>
      </c>
      <c r="G49" s="42" t="str">
        <f aca="false">IF($D49="Nee","n.v.t.",IF(OR($E49="",$F49=""),"",MAX(0,$F49-$E49)))</f>
        <v/>
      </c>
      <c r="H49" s="40" t="str">
        <f aca="false">IF($D49="Nee","Buiten scope",IF(OR($E49="",$F49=""),"Nog te beoordelen",IF($E49&gt;=$F49,"Voldoet","Gap")))</f>
        <v>Nog te beoordelen</v>
      </c>
      <c r="I49" s="41"/>
      <c r="J49" s="43"/>
      <c r="K49" s="43"/>
      <c r="L49" s="43"/>
      <c r="M49" s="44"/>
      <c r="N49" s="45" t="s">
        <v>69</v>
      </c>
    </row>
    <row r="50" customFormat="false" ht="25.5" hidden="false" customHeight="true" outlineLevel="0" collapsed="false">
      <c r="A50" s="46" t="s">
        <v>162</v>
      </c>
      <c r="B50" s="47" t="s">
        <v>47</v>
      </c>
      <c r="C50" s="48" t="s">
        <v>163</v>
      </c>
      <c r="D50" s="41" t="s">
        <v>68</v>
      </c>
      <c r="E50" s="41"/>
      <c r="F50" s="41" t="n">
        <v>3</v>
      </c>
      <c r="G50" s="49" t="str">
        <f aca="false">IF($D50="Nee","n.v.t.",IF(OR($E50="",$F50=""),"",MAX(0,$F50-$E50)))</f>
        <v/>
      </c>
      <c r="H50" s="48" t="str">
        <f aca="false">IF($D50="Nee","Buiten scope",IF(OR($E50="",$F50=""),"Nog te beoordelen",IF($E50&gt;=$F50,"Voldoet","Gap")))</f>
        <v>Nog te beoordelen</v>
      </c>
      <c r="I50" s="41"/>
      <c r="J50" s="43"/>
      <c r="K50" s="43"/>
      <c r="L50" s="43"/>
      <c r="M50" s="44"/>
      <c r="N50" s="50" t="s">
        <v>69</v>
      </c>
    </row>
    <row r="51" customFormat="false" ht="25.5" hidden="false" customHeight="true" outlineLevel="0" collapsed="false">
      <c r="A51" s="38" t="s">
        <v>164</v>
      </c>
      <c r="B51" s="39" t="s">
        <v>47</v>
      </c>
      <c r="C51" s="40" t="s">
        <v>165</v>
      </c>
      <c r="D51" s="41" t="s">
        <v>68</v>
      </c>
      <c r="E51" s="41"/>
      <c r="F51" s="41" t="n">
        <v>3</v>
      </c>
      <c r="G51" s="42" t="str">
        <f aca="false">IF($D51="Nee","n.v.t.",IF(OR($E51="",$F51=""),"",MAX(0,$F51-$E51)))</f>
        <v/>
      </c>
      <c r="H51" s="40" t="str">
        <f aca="false">IF($D51="Nee","Buiten scope",IF(OR($E51="",$F51=""),"Nog te beoordelen",IF($E51&gt;=$F51,"Voldoet","Gap")))</f>
        <v>Nog te beoordelen</v>
      </c>
      <c r="I51" s="41"/>
      <c r="J51" s="43"/>
      <c r="K51" s="43"/>
      <c r="L51" s="43"/>
      <c r="M51" s="44"/>
      <c r="N51" s="45" t="s">
        <v>69</v>
      </c>
    </row>
    <row r="52" customFormat="false" ht="25.5" hidden="false" customHeight="true" outlineLevel="0" collapsed="false">
      <c r="A52" s="46" t="s">
        <v>166</v>
      </c>
      <c r="B52" s="47" t="s">
        <v>47</v>
      </c>
      <c r="C52" s="48" t="s">
        <v>167</v>
      </c>
      <c r="D52" s="41" t="s">
        <v>68</v>
      </c>
      <c r="E52" s="41"/>
      <c r="F52" s="41" t="n">
        <v>3</v>
      </c>
      <c r="G52" s="49" t="str">
        <f aca="false">IF($D52="Nee","n.v.t.",IF(OR($E52="",$F52=""),"",MAX(0,$F52-$E52)))</f>
        <v/>
      </c>
      <c r="H52" s="48" t="str">
        <f aca="false">IF($D52="Nee","Buiten scope",IF(OR($E52="",$F52=""),"Nog te beoordelen",IF($E52&gt;=$F52,"Voldoet","Gap")))</f>
        <v>Nog te beoordelen</v>
      </c>
      <c r="I52" s="41"/>
      <c r="J52" s="43"/>
      <c r="K52" s="43"/>
      <c r="L52" s="43"/>
      <c r="M52" s="44"/>
      <c r="N52" s="50" t="s">
        <v>69</v>
      </c>
    </row>
    <row r="53" customFormat="false" ht="25.5" hidden="false" customHeight="true" outlineLevel="0" collapsed="false">
      <c r="A53" s="38" t="s">
        <v>168</v>
      </c>
      <c r="B53" s="39" t="s">
        <v>47</v>
      </c>
      <c r="C53" s="40" t="s">
        <v>169</v>
      </c>
      <c r="D53" s="41" t="s">
        <v>68</v>
      </c>
      <c r="E53" s="41"/>
      <c r="F53" s="41" t="n">
        <v>3</v>
      </c>
      <c r="G53" s="42" t="str">
        <f aca="false">IF($D53="Nee","n.v.t.",IF(OR($E53="",$F53=""),"",MAX(0,$F53-$E53)))</f>
        <v/>
      </c>
      <c r="H53" s="40" t="str">
        <f aca="false">IF($D53="Nee","Buiten scope",IF(OR($E53="",$F53=""),"Nog te beoordelen",IF($E53&gt;=$F53,"Voldoet","Gap")))</f>
        <v>Nog te beoordelen</v>
      </c>
      <c r="I53" s="41"/>
      <c r="J53" s="43"/>
      <c r="K53" s="43"/>
      <c r="L53" s="43"/>
      <c r="M53" s="44"/>
      <c r="N53" s="45" t="s">
        <v>69</v>
      </c>
    </row>
    <row r="54" customFormat="false" ht="25.5" hidden="false" customHeight="true" outlineLevel="0" collapsed="false">
      <c r="A54" s="46" t="s">
        <v>170</v>
      </c>
      <c r="B54" s="47" t="s">
        <v>47</v>
      </c>
      <c r="C54" s="48" t="s">
        <v>171</v>
      </c>
      <c r="D54" s="41" t="s">
        <v>68</v>
      </c>
      <c r="E54" s="41"/>
      <c r="F54" s="41" t="n">
        <v>3</v>
      </c>
      <c r="G54" s="49" t="str">
        <f aca="false">IF($D54="Nee","n.v.t.",IF(OR($E54="",$F54=""),"",MAX(0,$F54-$E54)))</f>
        <v/>
      </c>
      <c r="H54" s="48" t="str">
        <f aca="false">IF($D54="Nee","Buiten scope",IF(OR($E54="",$F54=""),"Nog te beoordelen",IF($E54&gt;=$F54,"Voldoet","Gap")))</f>
        <v>Nog te beoordelen</v>
      </c>
      <c r="I54" s="41"/>
      <c r="J54" s="43"/>
      <c r="K54" s="43"/>
      <c r="L54" s="43"/>
      <c r="M54" s="44"/>
      <c r="N54" s="50" t="s">
        <v>69</v>
      </c>
    </row>
    <row r="55" customFormat="false" ht="25.5" hidden="false" customHeight="true" outlineLevel="0" collapsed="false">
      <c r="A55" s="38" t="s">
        <v>172</v>
      </c>
      <c r="B55" s="39" t="s">
        <v>47</v>
      </c>
      <c r="C55" s="40" t="s">
        <v>173</v>
      </c>
      <c r="D55" s="41" t="s">
        <v>68</v>
      </c>
      <c r="E55" s="41"/>
      <c r="F55" s="41" t="n">
        <v>3</v>
      </c>
      <c r="G55" s="42" t="str">
        <f aca="false">IF($D55="Nee","n.v.t.",IF(OR($E55="",$F55=""),"",MAX(0,$F55-$E55)))</f>
        <v/>
      </c>
      <c r="H55" s="40" t="str">
        <f aca="false">IF($D55="Nee","Buiten scope",IF(OR($E55="",$F55=""),"Nog te beoordelen",IF($E55&gt;=$F55,"Voldoet","Gap")))</f>
        <v>Nog te beoordelen</v>
      </c>
      <c r="I55" s="41"/>
      <c r="J55" s="43"/>
      <c r="K55" s="43"/>
      <c r="L55" s="43"/>
      <c r="M55" s="44"/>
      <c r="N55" s="45" t="s">
        <v>69</v>
      </c>
    </row>
    <row r="56" customFormat="false" ht="25.5" hidden="false" customHeight="true" outlineLevel="0" collapsed="false">
      <c r="A56" s="46" t="s">
        <v>174</v>
      </c>
      <c r="B56" s="47" t="s">
        <v>47</v>
      </c>
      <c r="C56" s="48" t="s">
        <v>175</v>
      </c>
      <c r="D56" s="41" t="s">
        <v>68</v>
      </c>
      <c r="E56" s="41"/>
      <c r="F56" s="41" t="n">
        <v>3</v>
      </c>
      <c r="G56" s="49" t="str">
        <f aca="false">IF($D56="Nee","n.v.t.",IF(OR($E56="",$F56=""),"",MAX(0,$F56-$E56)))</f>
        <v/>
      </c>
      <c r="H56" s="48" t="str">
        <f aca="false">IF($D56="Nee","Buiten scope",IF(OR($E56="",$F56=""),"Nog te beoordelen",IF($E56&gt;=$F56,"Voldoet","Gap")))</f>
        <v>Nog te beoordelen</v>
      </c>
      <c r="I56" s="41"/>
      <c r="J56" s="43"/>
      <c r="K56" s="43"/>
      <c r="L56" s="43"/>
      <c r="M56" s="44"/>
      <c r="N56" s="50" t="s">
        <v>69</v>
      </c>
    </row>
    <row r="57" customFormat="false" ht="25.5" hidden="false" customHeight="true" outlineLevel="0" collapsed="false">
      <c r="A57" s="38" t="s">
        <v>176</v>
      </c>
      <c r="B57" s="39" t="s">
        <v>47</v>
      </c>
      <c r="C57" s="40" t="s">
        <v>177</v>
      </c>
      <c r="D57" s="41" t="s">
        <v>68</v>
      </c>
      <c r="E57" s="41"/>
      <c r="F57" s="41" t="n">
        <v>3</v>
      </c>
      <c r="G57" s="42" t="str">
        <f aca="false">IF($D57="Nee","n.v.t.",IF(OR($E57="",$F57=""),"",MAX(0,$F57-$E57)))</f>
        <v/>
      </c>
      <c r="H57" s="40" t="str">
        <f aca="false">IF($D57="Nee","Buiten scope",IF(OR($E57="",$F57=""),"Nog te beoordelen",IF($E57&gt;=$F57,"Voldoet","Gap")))</f>
        <v>Nog te beoordelen</v>
      </c>
      <c r="I57" s="41"/>
      <c r="J57" s="43"/>
      <c r="K57" s="43"/>
      <c r="L57" s="43"/>
      <c r="M57" s="44"/>
      <c r="N57" s="45" t="s">
        <v>69</v>
      </c>
    </row>
    <row r="58" customFormat="false" ht="25.5" hidden="false" customHeight="true" outlineLevel="0" collapsed="false">
      <c r="A58" s="46" t="s">
        <v>178</v>
      </c>
      <c r="B58" s="47" t="s">
        <v>47</v>
      </c>
      <c r="C58" s="48" t="s">
        <v>179</v>
      </c>
      <c r="D58" s="41" t="s">
        <v>68</v>
      </c>
      <c r="E58" s="41"/>
      <c r="F58" s="41" t="n">
        <v>3</v>
      </c>
      <c r="G58" s="49" t="str">
        <f aca="false">IF($D58="Nee","n.v.t.",IF(OR($E58="",$F58=""),"",MAX(0,$F58-$E58)))</f>
        <v/>
      </c>
      <c r="H58" s="48" t="str">
        <f aca="false">IF($D58="Nee","Buiten scope",IF(OR($E58="",$F58=""),"Nog te beoordelen",IF($E58&gt;=$F58,"Voldoet","Gap")))</f>
        <v>Nog te beoordelen</v>
      </c>
      <c r="I58" s="41"/>
      <c r="J58" s="43"/>
      <c r="K58" s="43"/>
      <c r="L58" s="43"/>
      <c r="M58" s="44"/>
      <c r="N58" s="50" t="s">
        <v>69</v>
      </c>
    </row>
    <row r="59" customFormat="false" ht="25.5" hidden="false" customHeight="true" outlineLevel="0" collapsed="false">
      <c r="A59" s="38" t="s">
        <v>180</v>
      </c>
      <c r="B59" s="39" t="s">
        <v>47</v>
      </c>
      <c r="C59" s="40" t="s">
        <v>181</v>
      </c>
      <c r="D59" s="41" t="s">
        <v>68</v>
      </c>
      <c r="E59" s="41"/>
      <c r="F59" s="41" t="n">
        <v>3</v>
      </c>
      <c r="G59" s="42" t="str">
        <f aca="false">IF($D59="Nee","n.v.t.",IF(OR($E59="",$F59=""),"",MAX(0,$F59-$E59)))</f>
        <v/>
      </c>
      <c r="H59" s="40" t="str">
        <f aca="false">IF($D59="Nee","Buiten scope",IF(OR($E59="",$F59=""),"Nog te beoordelen",IF($E59&gt;=$F59,"Voldoet","Gap")))</f>
        <v>Nog te beoordelen</v>
      </c>
      <c r="I59" s="41"/>
      <c r="J59" s="43"/>
      <c r="K59" s="43"/>
      <c r="L59" s="43"/>
      <c r="M59" s="44"/>
      <c r="N59" s="45" t="s">
        <v>69</v>
      </c>
    </row>
    <row r="60" customFormat="false" ht="25.5" hidden="false" customHeight="true" outlineLevel="0" collapsed="false">
      <c r="A60" s="46" t="s">
        <v>182</v>
      </c>
      <c r="B60" s="47" t="s">
        <v>47</v>
      </c>
      <c r="C60" s="48" t="s">
        <v>183</v>
      </c>
      <c r="D60" s="41" t="s">
        <v>68</v>
      </c>
      <c r="E60" s="41"/>
      <c r="F60" s="41" t="n">
        <v>3</v>
      </c>
      <c r="G60" s="49" t="str">
        <f aca="false">IF($D60="Nee","n.v.t.",IF(OR($E60="",$F60=""),"",MAX(0,$F60-$E60)))</f>
        <v/>
      </c>
      <c r="H60" s="48" t="str">
        <f aca="false">IF($D60="Nee","Buiten scope",IF(OR($E60="",$F60=""),"Nog te beoordelen",IF($E60&gt;=$F60,"Voldoet","Gap")))</f>
        <v>Nog te beoordelen</v>
      </c>
      <c r="I60" s="41"/>
      <c r="J60" s="43"/>
      <c r="K60" s="43"/>
      <c r="L60" s="43"/>
      <c r="M60" s="44"/>
      <c r="N60" s="50" t="s">
        <v>69</v>
      </c>
    </row>
    <row r="61" customFormat="false" ht="25.5" hidden="false" customHeight="true" outlineLevel="0" collapsed="false">
      <c r="A61" s="38" t="s">
        <v>184</v>
      </c>
      <c r="B61" s="39" t="s">
        <v>47</v>
      </c>
      <c r="C61" s="40" t="s">
        <v>185</v>
      </c>
      <c r="D61" s="41" t="s">
        <v>68</v>
      </c>
      <c r="E61" s="41"/>
      <c r="F61" s="41" t="n">
        <v>3</v>
      </c>
      <c r="G61" s="42" t="str">
        <f aca="false">IF($D61="Nee","n.v.t.",IF(OR($E61="",$F61=""),"",MAX(0,$F61-$E61)))</f>
        <v/>
      </c>
      <c r="H61" s="40" t="str">
        <f aca="false">IF($D61="Nee","Buiten scope",IF(OR($E61="",$F61=""),"Nog te beoordelen",IF($E61&gt;=$F61,"Voldoet","Gap")))</f>
        <v>Nog te beoordelen</v>
      </c>
      <c r="I61" s="41"/>
      <c r="J61" s="43"/>
      <c r="K61" s="43"/>
      <c r="L61" s="43"/>
      <c r="M61" s="44"/>
      <c r="N61" s="45" t="s">
        <v>69</v>
      </c>
    </row>
    <row r="62" customFormat="false" ht="25.5" hidden="false" customHeight="true" outlineLevel="0" collapsed="false">
      <c r="A62" s="46" t="s">
        <v>186</v>
      </c>
      <c r="B62" s="47" t="s">
        <v>48</v>
      </c>
      <c r="C62" s="48" t="s">
        <v>187</v>
      </c>
      <c r="D62" s="41" t="s">
        <v>68</v>
      </c>
      <c r="E62" s="41"/>
      <c r="F62" s="41" t="n">
        <v>3</v>
      </c>
      <c r="G62" s="49" t="str">
        <f aca="false">IF($D62="Nee","n.v.t.",IF(OR($E62="",$F62=""),"",MAX(0,$F62-$E62)))</f>
        <v/>
      </c>
      <c r="H62" s="48" t="str">
        <f aca="false">IF($D62="Nee","Buiten scope",IF(OR($E62="",$F62=""),"Nog te beoordelen",IF($E62&gt;=$F62,"Voldoet","Gap")))</f>
        <v>Nog te beoordelen</v>
      </c>
      <c r="I62" s="41"/>
      <c r="J62" s="43"/>
      <c r="K62" s="43"/>
      <c r="L62" s="43"/>
      <c r="M62" s="44"/>
      <c r="N62" s="50" t="s">
        <v>69</v>
      </c>
    </row>
    <row r="63" customFormat="false" ht="25.5" hidden="false" customHeight="true" outlineLevel="0" collapsed="false">
      <c r="A63" s="38" t="s">
        <v>188</v>
      </c>
      <c r="B63" s="39" t="s">
        <v>48</v>
      </c>
      <c r="C63" s="40" t="s">
        <v>189</v>
      </c>
      <c r="D63" s="41" t="s">
        <v>68</v>
      </c>
      <c r="E63" s="41"/>
      <c r="F63" s="41" t="n">
        <v>3</v>
      </c>
      <c r="G63" s="42" t="str">
        <f aca="false">IF($D63="Nee","n.v.t.",IF(OR($E63="",$F63=""),"",MAX(0,$F63-$E63)))</f>
        <v/>
      </c>
      <c r="H63" s="40" t="str">
        <f aca="false">IF($D63="Nee","Buiten scope",IF(OR($E63="",$F63=""),"Nog te beoordelen",IF($E63&gt;=$F63,"Voldoet","Gap")))</f>
        <v>Nog te beoordelen</v>
      </c>
      <c r="I63" s="41"/>
      <c r="J63" s="43"/>
      <c r="K63" s="43"/>
      <c r="L63" s="43"/>
      <c r="M63" s="44"/>
      <c r="N63" s="45" t="s">
        <v>69</v>
      </c>
    </row>
    <row r="64" customFormat="false" ht="25.5" hidden="false" customHeight="true" outlineLevel="0" collapsed="false">
      <c r="A64" s="46" t="s">
        <v>190</v>
      </c>
      <c r="B64" s="47" t="s">
        <v>48</v>
      </c>
      <c r="C64" s="48" t="s">
        <v>191</v>
      </c>
      <c r="D64" s="41" t="s">
        <v>68</v>
      </c>
      <c r="E64" s="41"/>
      <c r="F64" s="41" t="n">
        <v>3</v>
      </c>
      <c r="G64" s="49" t="str">
        <f aca="false">IF($D64="Nee","n.v.t.",IF(OR($E64="",$F64=""),"",MAX(0,$F64-$E64)))</f>
        <v/>
      </c>
      <c r="H64" s="48" t="str">
        <f aca="false">IF($D64="Nee","Buiten scope",IF(OR($E64="",$F64=""),"Nog te beoordelen",IF($E64&gt;=$F64,"Voldoet","Gap")))</f>
        <v>Nog te beoordelen</v>
      </c>
      <c r="I64" s="41"/>
      <c r="J64" s="43"/>
      <c r="K64" s="43"/>
      <c r="L64" s="43"/>
      <c r="M64" s="44"/>
      <c r="N64" s="50" t="s">
        <v>69</v>
      </c>
    </row>
    <row r="65" customFormat="false" ht="25.5" hidden="false" customHeight="true" outlineLevel="0" collapsed="false">
      <c r="A65" s="38" t="s">
        <v>192</v>
      </c>
      <c r="B65" s="39" t="s">
        <v>48</v>
      </c>
      <c r="C65" s="40" t="s">
        <v>193</v>
      </c>
      <c r="D65" s="41" t="s">
        <v>68</v>
      </c>
      <c r="E65" s="41"/>
      <c r="F65" s="41" t="n">
        <v>3</v>
      </c>
      <c r="G65" s="42" t="str">
        <f aca="false">IF($D65="Nee","n.v.t.",IF(OR($E65="",$F65=""),"",MAX(0,$F65-$E65)))</f>
        <v/>
      </c>
      <c r="H65" s="40" t="str">
        <f aca="false">IF($D65="Nee","Buiten scope",IF(OR($E65="",$F65=""),"Nog te beoordelen",IF($E65&gt;=$F65,"Voldoet","Gap")))</f>
        <v>Nog te beoordelen</v>
      </c>
      <c r="I65" s="41"/>
      <c r="J65" s="43"/>
      <c r="K65" s="43"/>
      <c r="L65" s="43"/>
      <c r="M65" s="44"/>
      <c r="N65" s="45" t="s">
        <v>69</v>
      </c>
    </row>
    <row r="66" customFormat="false" ht="25.5" hidden="false" customHeight="true" outlineLevel="0" collapsed="false">
      <c r="A66" s="46" t="s">
        <v>194</v>
      </c>
      <c r="B66" s="47" t="s">
        <v>48</v>
      </c>
      <c r="C66" s="48" t="s">
        <v>195</v>
      </c>
      <c r="D66" s="41" t="s">
        <v>68</v>
      </c>
      <c r="E66" s="41"/>
      <c r="F66" s="41" t="n">
        <v>3</v>
      </c>
      <c r="G66" s="49" t="str">
        <f aca="false">IF($D66="Nee","n.v.t.",IF(OR($E66="",$F66=""),"",MAX(0,$F66-$E66)))</f>
        <v/>
      </c>
      <c r="H66" s="48" t="str">
        <f aca="false">IF($D66="Nee","Buiten scope",IF(OR($E66="",$F66=""),"Nog te beoordelen",IF($E66&gt;=$F66,"Voldoet","Gap")))</f>
        <v>Nog te beoordelen</v>
      </c>
      <c r="I66" s="41"/>
      <c r="J66" s="43"/>
      <c r="K66" s="43"/>
      <c r="L66" s="43"/>
      <c r="M66" s="44"/>
      <c r="N66" s="50" t="s">
        <v>69</v>
      </c>
    </row>
    <row r="67" customFormat="false" ht="25.5" hidden="false" customHeight="true" outlineLevel="0" collapsed="false">
      <c r="A67" s="38" t="s">
        <v>196</v>
      </c>
      <c r="B67" s="39" t="s">
        <v>48</v>
      </c>
      <c r="C67" s="40" t="s">
        <v>197</v>
      </c>
      <c r="D67" s="41" t="s">
        <v>68</v>
      </c>
      <c r="E67" s="41"/>
      <c r="F67" s="41" t="n">
        <v>3</v>
      </c>
      <c r="G67" s="42" t="str">
        <f aca="false">IF($D67="Nee","n.v.t.",IF(OR($E67="",$F67=""),"",MAX(0,$F67-$E67)))</f>
        <v/>
      </c>
      <c r="H67" s="40" t="str">
        <f aca="false">IF($D67="Nee","Buiten scope",IF(OR($E67="",$F67=""),"Nog te beoordelen",IF($E67&gt;=$F67,"Voldoet","Gap")))</f>
        <v>Nog te beoordelen</v>
      </c>
      <c r="I67" s="41"/>
      <c r="J67" s="43"/>
      <c r="K67" s="43"/>
      <c r="L67" s="43"/>
      <c r="M67" s="44"/>
      <c r="N67" s="45" t="s">
        <v>69</v>
      </c>
    </row>
    <row r="68" customFormat="false" ht="25.5" hidden="false" customHeight="true" outlineLevel="0" collapsed="false">
      <c r="A68" s="46" t="s">
        <v>198</v>
      </c>
      <c r="B68" s="47" t="s">
        <v>48</v>
      </c>
      <c r="C68" s="48" t="s">
        <v>199</v>
      </c>
      <c r="D68" s="41" t="s">
        <v>68</v>
      </c>
      <c r="E68" s="41"/>
      <c r="F68" s="41" t="n">
        <v>3</v>
      </c>
      <c r="G68" s="49" t="str">
        <f aca="false">IF($D68="Nee","n.v.t.",IF(OR($E68="",$F68=""),"",MAX(0,$F68-$E68)))</f>
        <v/>
      </c>
      <c r="H68" s="48" t="str">
        <f aca="false">IF($D68="Nee","Buiten scope",IF(OR($E68="",$F68=""),"Nog te beoordelen",IF($E68&gt;=$F68,"Voldoet","Gap")))</f>
        <v>Nog te beoordelen</v>
      </c>
      <c r="I68" s="41"/>
      <c r="J68" s="43"/>
      <c r="K68" s="43"/>
      <c r="L68" s="43"/>
      <c r="M68" s="44"/>
      <c r="N68" s="50" t="s">
        <v>69</v>
      </c>
    </row>
    <row r="69" customFormat="false" ht="25.5" hidden="false" customHeight="true" outlineLevel="0" collapsed="false">
      <c r="A69" s="38" t="s">
        <v>200</v>
      </c>
      <c r="B69" s="39" t="s">
        <v>48</v>
      </c>
      <c r="C69" s="40" t="s">
        <v>201</v>
      </c>
      <c r="D69" s="41" t="s">
        <v>68</v>
      </c>
      <c r="E69" s="41"/>
      <c r="F69" s="41" t="n">
        <v>3</v>
      </c>
      <c r="G69" s="42" t="str">
        <f aca="false">IF($D69="Nee","n.v.t.",IF(OR($E69="",$F69=""),"",MAX(0,$F69-$E69)))</f>
        <v/>
      </c>
      <c r="H69" s="40" t="str">
        <f aca="false">IF($D69="Nee","Buiten scope",IF(OR($E69="",$F69=""),"Nog te beoordelen",IF($E69&gt;=$F69,"Voldoet","Gap")))</f>
        <v>Nog te beoordelen</v>
      </c>
      <c r="I69" s="41"/>
      <c r="J69" s="43"/>
      <c r="K69" s="43"/>
      <c r="L69" s="43"/>
      <c r="M69" s="44"/>
      <c r="N69" s="45" t="s">
        <v>69</v>
      </c>
    </row>
    <row r="70" customFormat="false" ht="25.5" hidden="false" customHeight="true" outlineLevel="0" collapsed="false">
      <c r="A70" s="46" t="s">
        <v>202</v>
      </c>
      <c r="B70" s="47" t="s">
        <v>48</v>
      </c>
      <c r="C70" s="48" t="s">
        <v>203</v>
      </c>
      <c r="D70" s="41" t="s">
        <v>68</v>
      </c>
      <c r="E70" s="41"/>
      <c r="F70" s="41" t="n">
        <v>3</v>
      </c>
      <c r="G70" s="49" t="str">
        <f aca="false">IF($D70="Nee","n.v.t.",IF(OR($E70="",$F70=""),"",MAX(0,$F70-$E70)))</f>
        <v/>
      </c>
      <c r="H70" s="48" t="str">
        <f aca="false">IF($D70="Nee","Buiten scope",IF(OR($E70="",$F70=""),"Nog te beoordelen",IF($E70&gt;=$F70,"Voldoet","Gap")))</f>
        <v>Nog te beoordelen</v>
      </c>
      <c r="I70" s="41"/>
      <c r="J70" s="43"/>
      <c r="K70" s="43"/>
      <c r="L70" s="43"/>
      <c r="M70" s="44"/>
      <c r="N70" s="50" t="s">
        <v>69</v>
      </c>
    </row>
    <row r="71" customFormat="false" ht="25.5" hidden="false" customHeight="true" outlineLevel="0" collapsed="false">
      <c r="A71" s="38" t="s">
        <v>204</v>
      </c>
      <c r="B71" s="39" t="s">
        <v>48</v>
      </c>
      <c r="C71" s="40" t="s">
        <v>205</v>
      </c>
      <c r="D71" s="41" t="s">
        <v>68</v>
      </c>
      <c r="E71" s="41"/>
      <c r="F71" s="41" t="n">
        <v>3</v>
      </c>
      <c r="G71" s="42" t="str">
        <f aca="false">IF($D71="Nee","n.v.t.",IF(OR($E71="",$F71=""),"",MAX(0,$F71-$E71)))</f>
        <v/>
      </c>
      <c r="H71" s="40" t="str">
        <f aca="false">IF($D71="Nee","Buiten scope",IF(OR($E71="",$F71=""),"Nog te beoordelen",IF($E71&gt;=$F71,"Voldoet","Gap")))</f>
        <v>Nog te beoordelen</v>
      </c>
      <c r="I71" s="41"/>
      <c r="J71" s="43"/>
      <c r="K71" s="43"/>
      <c r="L71" s="43"/>
      <c r="M71" s="44"/>
      <c r="N71" s="45" t="s">
        <v>69</v>
      </c>
    </row>
    <row r="72" customFormat="false" ht="25.5" hidden="false" customHeight="true" outlineLevel="0" collapsed="false">
      <c r="A72" s="46" t="s">
        <v>206</v>
      </c>
      <c r="B72" s="47" t="s">
        <v>48</v>
      </c>
      <c r="C72" s="48" t="s">
        <v>207</v>
      </c>
      <c r="D72" s="41" t="s">
        <v>68</v>
      </c>
      <c r="E72" s="41"/>
      <c r="F72" s="41" t="n">
        <v>3</v>
      </c>
      <c r="G72" s="49" t="str">
        <f aca="false">IF($D72="Nee","n.v.t.",IF(OR($E72="",$F72=""),"",MAX(0,$F72-$E72)))</f>
        <v/>
      </c>
      <c r="H72" s="48" t="str">
        <f aca="false">IF($D72="Nee","Buiten scope",IF(OR($E72="",$F72=""),"Nog te beoordelen",IF($E72&gt;=$F72,"Voldoet","Gap")))</f>
        <v>Nog te beoordelen</v>
      </c>
      <c r="I72" s="41"/>
      <c r="J72" s="43"/>
      <c r="K72" s="43"/>
      <c r="L72" s="43"/>
      <c r="M72" s="44"/>
      <c r="N72" s="50" t="s">
        <v>69</v>
      </c>
    </row>
    <row r="73" customFormat="false" ht="25.5" hidden="false" customHeight="true" outlineLevel="0" collapsed="false">
      <c r="A73" s="38" t="s">
        <v>208</v>
      </c>
      <c r="B73" s="39" t="s">
        <v>48</v>
      </c>
      <c r="C73" s="40" t="s">
        <v>209</v>
      </c>
      <c r="D73" s="41" t="s">
        <v>68</v>
      </c>
      <c r="E73" s="41"/>
      <c r="F73" s="41" t="n">
        <v>3</v>
      </c>
      <c r="G73" s="42" t="str">
        <f aca="false">IF($D73="Nee","n.v.t.",IF(OR($E73="",$F73=""),"",MAX(0,$F73-$E73)))</f>
        <v/>
      </c>
      <c r="H73" s="40" t="str">
        <f aca="false">IF($D73="Nee","Buiten scope",IF(OR($E73="",$F73=""),"Nog te beoordelen",IF($E73&gt;=$F73,"Voldoet","Gap")))</f>
        <v>Nog te beoordelen</v>
      </c>
      <c r="I73" s="41"/>
      <c r="J73" s="43"/>
      <c r="K73" s="43"/>
      <c r="L73" s="43"/>
      <c r="M73" s="44"/>
      <c r="N73" s="45" t="s">
        <v>69</v>
      </c>
    </row>
    <row r="74" customFormat="false" ht="25.5" hidden="false" customHeight="true" outlineLevel="0" collapsed="false">
      <c r="A74" s="46" t="s">
        <v>210</v>
      </c>
      <c r="B74" s="47" t="s">
        <v>48</v>
      </c>
      <c r="C74" s="48" t="s">
        <v>211</v>
      </c>
      <c r="D74" s="41" t="s">
        <v>68</v>
      </c>
      <c r="E74" s="41"/>
      <c r="F74" s="41" t="n">
        <v>3</v>
      </c>
      <c r="G74" s="49" t="str">
        <f aca="false">IF($D74="Nee","n.v.t.",IF(OR($E74="",$F74=""),"",MAX(0,$F74-$E74)))</f>
        <v/>
      </c>
      <c r="H74" s="48" t="str">
        <f aca="false">IF($D74="Nee","Buiten scope",IF(OR($E74="",$F74=""),"Nog te beoordelen",IF($E74&gt;=$F74,"Voldoet","Gap")))</f>
        <v>Nog te beoordelen</v>
      </c>
      <c r="I74" s="41"/>
      <c r="J74" s="43"/>
      <c r="K74" s="43"/>
      <c r="L74" s="43"/>
      <c r="M74" s="44"/>
      <c r="N74" s="50" t="s">
        <v>69</v>
      </c>
    </row>
    <row r="75" customFormat="false" ht="25.5" hidden="false" customHeight="true" outlineLevel="0" collapsed="false">
      <c r="A75" s="38" t="s">
        <v>212</v>
      </c>
      <c r="B75" s="39" t="s">
        <v>48</v>
      </c>
      <c r="C75" s="40" t="s">
        <v>213</v>
      </c>
      <c r="D75" s="41" t="s">
        <v>68</v>
      </c>
      <c r="E75" s="41"/>
      <c r="F75" s="41" t="n">
        <v>3</v>
      </c>
      <c r="G75" s="42" t="str">
        <f aca="false">IF($D75="Nee","n.v.t.",IF(OR($E75="",$F75=""),"",MAX(0,$F75-$E75)))</f>
        <v/>
      </c>
      <c r="H75" s="40" t="str">
        <f aca="false">IF($D75="Nee","Buiten scope",IF(OR($E75="",$F75=""),"Nog te beoordelen",IF($E75&gt;=$F75,"Voldoet","Gap")))</f>
        <v>Nog te beoordelen</v>
      </c>
      <c r="I75" s="41"/>
      <c r="J75" s="43"/>
      <c r="K75" s="43"/>
      <c r="L75" s="43"/>
      <c r="M75" s="44"/>
      <c r="N75" s="45" t="s">
        <v>69</v>
      </c>
    </row>
    <row r="76" customFormat="false" ht="25.5" hidden="false" customHeight="true" outlineLevel="0" collapsed="false">
      <c r="A76" s="46" t="s">
        <v>214</v>
      </c>
      <c r="B76" s="47" t="s">
        <v>48</v>
      </c>
      <c r="C76" s="48" t="s">
        <v>215</v>
      </c>
      <c r="D76" s="41" t="s">
        <v>68</v>
      </c>
      <c r="E76" s="41"/>
      <c r="F76" s="41" t="n">
        <v>3</v>
      </c>
      <c r="G76" s="49" t="str">
        <f aca="false">IF($D76="Nee","n.v.t.",IF(OR($E76="",$F76=""),"",MAX(0,$F76-$E76)))</f>
        <v/>
      </c>
      <c r="H76" s="48" t="str">
        <f aca="false">IF($D76="Nee","Buiten scope",IF(OR($E76="",$F76=""),"Nog te beoordelen",IF($E76&gt;=$F76,"Voldoet","Gap")))</f>
        <v>Nog te beoordelen</v>
      </c>
      <c r="I76" s="41"/>
      <c r="J76" s="43"/>
      <c r="K76" s="43"/>
      <c r="L76" s="43"/>
      <c r="M76" s="44"/>
      <c r="N76" s="50" t="s">
        <v>69</v>
      </c>
    </row>
    <row r="77" customFormat="false" ht="25.5" hidden="false" customHeight="true" outlineLevel="0" collapsed="false">
      <c r="A77" s="38" t="s">
        <v>216</v>
      </c>
      <c r="B77" s="39" t="s">
        <v>48</v>
      </c>
      <c r="C77" s="40" t="s">
        <v>217</v>
      </c>
      <c r="D77" s="41" t="s">
        <v>68</v>
      </c>
      <c r="E77" s="41"/>
      <c r="F77" s="41" t="n">
        <v>3</v>
      </c>
      <c r="G77" s="42" t="str">
        <f aca="false">IF($D77="Nee","n.v.t.",IF(OR($E77="",$F77=""),"",MAX(0,$F77-$E77)))</f>
        <v/>
      </c>
      <c r="H77" s="40" t="str">
        <f aca="false">IF($D77="Nee","Buiten scope",IF(OR($E77="",$F77=""),"Nog te beoordelen",IF($E77&gt;=$F77,"Voldoet","Gap")))</f>
        <v>Nog te beoordelen</v>
      </c>
      <c r="I77" s="41"/>
      <c r="J77" s="43"/>
      <c r="K77" s="43"/>
      <c r="L77" s="43"/>
      <c r="M77" s="44"/>
      <c r="N77" s="45" t="s">
        <v>69</v>
      </c>
    </row>
    <row r="78" customFormat="false" ht="25.5" hidden="false" customHeight="true" outlineLevel="0" collapsed="false">
      <c r="A78" s="46" t="s">
        <v>218</v>
      </c>
      <c r="B78" s="47" t="s">
        <v>48</v>
      </c>
      <c r="C78" s="48" t="s">
        <v>219</v>
      </c>
      <c r="D78" s="41" t="s">
        <v>68</v>
      </c>
      <c r="E78" s="41"/>
      <c r="F78" s="41" t="n">
        <v>3</v>
      </c>
      <c r="G78" s="49" t="str">
        <f aca="false">IF($D78="Nee","n.v.t.",IF(OR($E78="",$F78=""),"",MAX(0,$F78-$E78)))</f>
        <v/>
      </c>
      <c r="H78" s="48" t="str">
        <f aca="false">IF($D78="Nee","Buiten scope",IF(OR($E78="",$F78=""),"Nog te beoordelen",IF($E78&gt;=$F78,"Voldoet","Gap")))</f>
        <v>Nog te beoordelen</v>
      </c>
      <c r="I78" s="41"/>
      <c r="J78" s="43"/>
      <c r="K78" s="43"/>
      <c r="L78" s="43"/>
      <c r="M78" s="44"/>
      <c r="N78" s="50" t="s">
        <v>69</v>
      </c>
    </row>
    <row r="79" customFormat="false" ht="25.5" hidden="false" customHeight="true" outlineLevel="0" collapsed="false">
      <c r="A79" s="38" t="s">
        <v>220</v>
      </c>
      <c r="B79" s="39" t="s">
        <v>48</v>
      </c>
      <c r="C79" s="40" t="s">
        <v>221</v>
      </c>
      <c r="D79" s="41" t="s">
        <v>68</v>
      </c>
      <c r="E79" s="41"/>
      <c r="F79" s="41" t="n">
        <v>3</v>
      </c>
      <c r="G79" s="42" t="str">
        <f aca="false">IF($D79="Nee","n.v.t.",IF(OR($E79="",$F79=""),"",MAX(0,$F79-$E79)))</f>
        <v/>
      </c>
      <c r="H79" s="40" t="str">
        <f aca="false">IF($D79="Nee","Buiten scope",IF(OR($E79="",$F79=""),"Nog te beoordelen",IF($E79&gt;=$F79,"Voldoet","Gap")))</f>
        <v>Nog te beoordelen</v>
      </c>
      <c r="I79" s="41"/>
      <c r="J79" s="43"/>
      <c r="K79" s="43"/>
      <c r="L79" s="43"/>
      <c r="M79" s="44"/>
      <c r="N79" s="45" t="s">
        <v>69</v>
      </c>
    </row>
    <row r="80" customFormat="false" ht="25.5" hidden="false" customHeight="true" outlineLevel="0" collapsed="false">
      <c r="A80" s="46" t="s">
        <v>222</v>
      </c>
      <c r="B80" s="47" t="s">
        <v>48</v>
      </c>
      <c r="C80" s="48" t="s">
        <v>223</v>
      </c>
      <c r="D80" s="41" t="s">
        <v>68</v>
      </c>
      <c r="E80" s="41"/>
      <c r="F80" s="41" t="n">
        <v>3</v>
      </c>
      <c r="G80" s="49" t="str">
        <f aca="false">IF($D80="Nee","n.v.t.",IF(OR($E80="",$F80=""),"",MAX(0,$F80-$E80)))</f>
        <v/>
      </c>
      <c r="H80" s="48" t="str">
        <f aca="false">IF($D80="Nee","Buiten scope",IF(OR($E80="",$F80=""),"Nog te beoordelen",IF($E80&gt;=$F80,"Voldoet","Gap")))</f>
        <v>Nog te beoordelen</v>
      </c>
      <c r="I80" s="41"/>
      <c r="J80" s="43"/>
      <c r="K80" s="43"/>
      <c r="L80" s="43"/>
      <c r="M80" s="44"/>
      <c r="N80" s="50" t="s">
        <v>69</v>
      </c>
    </row>
    <row r="81" customFormat="false" ht="25.5" hidden="false" customHeight="true" outlineLevel="0" collapsed="false">
      <c r="A81" s="38" t="s">
        <v>224</v>
      </c>
      <c r="B81" s="39" t="s">
        <v>48</v>
      </c>
      <c r="C81" s="40" t="s">
        <v>225</v>
      </c>
      <c r="D81" s="41" t="s">
        <v>68</v>
      </c>
      <c r="E81" s="41"/>
      <c r="F81" s="41" t="n">
        <v>3</v>
      </c>
      <c r="G81" s="42" t="str">
        <f aca="false">IF($D81="Nee","n.v.t.",IF(OR($E81="",$F81=""),"",MAX(0,$F81-$E81)))</f>
        <v/>
      </c>
      <c r="H81" s="40" t="str">
        <f aca="false">IF($D81="Nee","Buiten scope",IF(OR($E81="",$F81=""),"Nog te beoordelen",IF($E81&gt;=$F81,"Voldoet","Gap")))</f>
        <v>Nog te beoordelen</v>
      </c>
      <c r="I81" s="41"/>
      <c r="J81" s="43"/>
      <c r="K81" s="43"/>
      <c r="L81" s="43"/>
      <c r="M81" s="44"/>
      <c r="N81" s="45" t="s">
        <v>69</v>
      </c>
    </row>
    <row r="82" customFormat="false" ht="25.5" hidden="false" customHeight="true" outlineLevel="0" collapsed="false">
      <c r="A82" s="46" t="s">
        <v>226</v>
      </c>
      <c r="B82" s="47" t="s">
        <v>48</v>
      </c>
      <c r="C82" s="48" t="s">
        <v>227</v>
      </c>
      <c r="D82" s="41" t="s">
        <v>68</v>
      </c>
      <c r="E82" s="41"/>
      <c r="F82" s="41" t="n">
        <v>3</v>
      </c>
      <c r="G82" s="49" t="str">
        <f aca="false">IF($D82="Nee","n.v.t.",IF(OR($E82="",$F82=""),"",MAX(0,$F82-$E82)))</f>
        <v/>
      </c>
      <c r="H82" s="48" t="str">
        <f aca="false">IF($D82="Nee","Buiten scope",IF(OR($E82="",$F82=""),"Nog te beoordelen",IF($E82&gt;=$F82,"Voldoet","Gap")))</f>
        <v>Nog te beoordelen</v>
      </c>
      <c r="I82" s="41"/>
      <c r="J82" s="43"/>
      <c r="K82" s="43"/>
      <c r="L82" s="43"/>
      <c r="M82" s="44"/>
      <c r="N82" s="50" t="s">
        <v>69</v>
      </c>
    </row>
    <row r="83" customFormat="false" ht="25.5" hidden="false" customHeight="true" outlineLevel="0" collapsed="false">
      <c r="A83" s="38" t="s">
        <v>228</v>
      </c>
      <c r="B83" s="39" t="s">
        <v>48</v>
      </c>
      <c r="C83" s="40" t="s">
        <v>229</v>
      </c>
      <c r="D83" s="41" t="s">
        <v>68</v>
      </c>
      <c r="E83" s="41"/>
      <c r="F83" s="41" t="n">
        <v>3</v>
      </c>
      <c r="G83" s="42" t="str">
        <f aca="false">IF($D83="Nee","n.v.t.",IF(OR($E83="",$F83=""),"",MAX(0,$F83-$E83)))</f>
        <v/>
      </c>
      <c r="H83" s="40" t="str">
        <f aca="false">IF($D83="Nee","Buiten scope",IF(OR($E83="",$F83=""),"Nog te beoordelen",IF($E83&gt;=$F83,"Voldoet","Gap")))</f>
        <v>Nog te beoordelen</v>
      </c>
      <c r="I83" s="41"/>
      <c r="J83" s="43"/>
      <c r="K83" s="43"/>
      <c r="L83" s="43"/>
      <c r="M83" s="44"/>
      <c r="N83" s="45" t="s">
        <v>69</v>
      </c>
    </row>
    <row r="84" customFormat="false" ht="25.5" hidden="false" customHeight="true" outlineLevel="0" collapsed="false">
      <c r="A84" s="46" t="s">
        <v>230</v>
      </c>
      <c r="B84" s="47" t="s">
        <v>48</v>
      </c>
      <c r="C84" s="48" t="s">
        <v>231</v>
      </c>
      <c r="D84" s="41" t="s">
        <v>68</v>
      </c>
      <c r="E84" s="41"/>
      <c r="F84" s="41" t="n">
        <v>3</v>
      </c>
      <c r="G84" s="49" t="str">
        <f aca="false">IF($D84="Nee","n.v.t.",IF(OR($E84="",$F84=""),"",MAX(0,$F84-$E84)))</f>
        <v/>
      </c>
      <c r="H84" s="48" t="str">
        <f aca="false">IF($D84="Nee","Buiten scope",IF(OR($E84="",$F84=""),"Nog te beoordelen",IF($E84&gt;=$F84,"Voldoet","Gap")))</f>
        <v>Nog te beoordelen</v>
      </c>
      <c r="I84" s="41"/>
      <c r="J84" s="43"/>
      <c r="K84" s="43"/>
      <c r="L84" s="43"/>
      <c r="M84" s="44"/>
      <c r="N84" s="50" t="s">
        <v>69</v>
      </c>
    </row>
    <row r="85" customFormat="false" ht="25.5" hidden="false" customHeight="true" outlineLevel="0" collapsed="false">
      <c r="A85" s="38" t="s">
        <v>232</v>
      </c>
      <c r="B85" s="39" t="s">
        <v>48</v>
      </c>
      <c r="C85" s="40" t="s">
        <v>233</v>
      </c>
      <c r="D85" s="41" t="s">
        <v>68</v>
      </c>
      <c r="E85" s="41"/>
      <c r="F85" s="41" t="n">
        <v>3</v>
      </c>
      <c r="G85" s="42" t="str">
        <f aca="false">IF($D85="Nee","n.v.t.",IF(OR($E85="",$F85=""),"",MAX(0,$F85-$E85)))</f>
        <v/>
      </c>
      <c r="H85" s="40" t="str">
        <f aca="false">IF($D85="Nee","Buiten scope",IF(OR($E85="",$F85=""),"Nog te beoordelen",IF($E85&gt;=$F85,"Voldoet","Gap")))</f>
        <v>Nog te beoordelen</v>
      </c>
      <c r="I85" s="41"/>
      <c r="J85" s="43"/>
      <c r="K85" s="43"/>
      <c r="L85" s="43"/>
      <c r="M85" s="44"/>
      <c r="N85" s="45" t="s">
        <v>69</v>
      </c>
    </row>
    <row r="86" customFormat="false" ht="25.5" hidden="false" customHeight="true" outlineLevel="0" collapsed="false">
      <c r="A86" s="46" t="s">
        <v>234</v>
      </c>
      <c r="B86" s="47" t="s">
        <v>48</v>
      </c>
      <c r="C86" s="48" t="s">
        <v>235</v>
      </c>
      <c r="D86" s="41" t="s">
        <v>68</v>
      </c>
      <c r="E86" s="41"/>
      <c r="F86" s="41" t="n">
        <v>3</v>
      </c>
      <c r="G86" s="49" t="str">
        <f aca="false">IF($D86="Nee","n.v.t.",IF(OR($E86="",$F86=""),"",MAX(0,$F86-$E86)))</f>
        <v/>
      </c>
      <c r="H86" s="48" t="str">
        <f aca="false">IF($D86="Nee","Buiten scope",IF(OR($E86="",$F86=""),"Nog te beoordelen",IF($E86&gt;=$F86,"Voldoet","Gap")))</f>
        <v>Nog te beoordelen</v>
      </c>
      <c r="I86" s="41"/>
      <c r="J86" s="43"/>
      <c r="K86" s="43"/>
      <c r="L86" s="43"/>
      <c r="M86" s="44"/>
      <c r="N86" s="50" t="s">
        <v>69</v>
      </c>
    </row>
    <row r="87" customFormat="false" ht="25.5" hidden="false" customHeight="true" outlineLevel="0" collapsed="false">
      <c r="A87" s="38" t="s">
        <v>236</v>
      </c>
      <c r="B87" s="39" t="s">
        <v>48</v>
      </c>
      <c r="C87" s="40" t="s">
        <v>237</v>
      </c>
      <c r="D87" s="41" t="s">
        <v>68</v>
      </c>
      <c r="E87" s="41"/>
      <c r="F87" s="41" t="n">
        <v>3</v>
      </c>
      <c r="G87" s="42" t="str">
        <f aca="false">IF($D87="Nee","n.v.t.",IF(OR($E87="",$F87=""),"",MAX(0,$F87-$E87)))</f>
        <v/>
      </c>
      <c r="H87" s="40" t="str">
        <f aca="false">IF($D87="Nee","Buiten scope",IF(OR($E87="",$F87=""),"Nog te beoordelen",IF($E87&gt;=$F87,"Voldoet","Gap")))</f>
        <v>Nog te beoordelen</v>
      </c>
      <c r="I87" s="41"/>
      <c r="J87" s="43"/>
      <c r="K87" s="43"/>
      <c r="L87" s="43"/>
      <c r="M87" s="44"/>
      <c r="N87" s="45" t="s">
        <v>69</v>
      </c>
    </row>
    <row r="88" customFormat="false" ht="25.5" hidden="false" customHeight="true" outlineLevel="0" collapsed="false">
      <c r="A88" s="46" t="s">
        <v>238</v>
      </c>
      <c r="B88" s="47" t="s">
        <v>48</v>
      </c>
      <c r="C88" s="48" t="s">
        <v>239</v>
      </c>
      <c r="D88" s="41" t="s">
        <v>68</v>
      </c>
      <c r="E88" s="41"/>
      <c r="F88" s="41" t="n">
        <v>3</v>
      </c>
      <c r="G88" s="49" t="str">
        <f aca="false">IF($D88="Nee","n.v.t.",IF(OR($E88="",$F88=""),"",MAX(0,$F88-$E88)))</f>
        <v/>
      </c>
      <c r="H88" s="48" t="str">
        <f aca="false">IF($D88="Nee","Buiten scope",IF(OR($E88="",$F88=""),"Nog te beoordelen",IF($E88&gt;=$F88,"Voldoet","Gap")))</f>
        <v>Nog te beoordelen</v>
      </c>
      <c r="I88" s="41"/>
      <c r="J88" s="43"/>
      <c r="K88" s="43"/>
      <c r="L88" s="43"/>
      <c r="M88" s="44"/>
      <c r="N88" s="50" t="s">
        <v>69</v>
      </c>
    </row>
    <row r="89" customFormat="false" ht="25.5" hidden="false" customHeight="true" outlineLevel="0" collapsed="false">
      <c r="A89" s="38" t="s">
        <v>240</v>
      </c>
      <c r="B89" s="39" t="s">
        <v>48</v>
      </c>
      <c r="C89" s="40" t="s">
        <v>241</v>
      </c>
      <c r="D89" s="41" t="s">
        <v>68</v>
      </c>
      <c r="E89" s="41"/>
      <c r="F89" s="41" t="n">
        <v>3</v>
      </c>
      <c r="G89" s="42" t="str">
        <f aca="false">IF($D89="Nee","n.v.t.",IF(OR($E89="",$F89=""),"",MAX(0,$F89-$E89)))</f>
        <v/>
      </c>
      <c r="H89" s="40" t="str">
        <f aca="false">IF($D89="Nee","Buiten scope",IF(OR($E89="",$F89=""),"Nog te beoordelen",IF($E89&gt;=$F89,"Voldoet","Gap")))</f>
        <v>Nog te beoordelen</v>
      </c>
      <c r="I89" s="41"/>
      <c r="J89" s="43"/>
      <c r="K89" s="43"/>
      <c r="L89" s="43"/>
      <c r="M89" s="44"/>
      <c r="N89" s="45" t="s">
        <v>69</v>
      </c>
    </row>
    <row r="90" customFormat="false" ht="25.5" hidden="false" customHeight="true" outlineLevel="0" collapsed="false">
      <c r="A90" s="46" t="s">
        <v>242</v>
      </c>
      <c r="B90" s="47" t="s">
        <v>48</v>
      </c>
      <c r="C90" s="48" t="s">
        <v>243</v>
      </c>
      <c r="D90" s="41" t="s">
        <v>68</v>
      </c>
      <c r="E90" s="41"/>
      <c r="F90" s="41" t="n">
        <v>3</v>
      </c>
      <c r="G90" s="49" t="str">
        <f aca="false">IF($D90="Nee","n.v.t.",IF(OR($E90="",$F90=""),"",MAX(0,$F90-$E90)))</f>
        <v/>
      </c>
      <c r="H90" s="48" t="str">
        <f aca="false">IF($D90="Nee","Buiten scope",IF(OR($E90="",$F90=""),"Nog te beoordelen",IF($E90&gt;=$F90,"Voldoet","Gap")))</f>
        <v>Nog te beoordelen</v>
      </c>
      <c r="I90" s="41"/>
      <c r="J90" s="43"/>
      <c r="K90" s="43"/>
      <c r="L90" s="43"/>
      <c r="M90" s="44"/>
      <c r="N90" s="50" t="s">
        <v>69</v>
      </c>
    </row>
    <row r="91" customFormat="false" ht="25.5" hidden="false" customHeight="true" outlineLevel="0" collapsed="false">
      <c r="A91" s="38" t="s">
        <v>244</v>
      </c>
      <c r="B91" s="39" t="s">
        <v>48</v>
      </c>
      <c r="C91" s="40" t="s">
        <v>245</v>
      </c>
      <c r="D91" s="41" t="s">
        <v>68</v>
      </c>
      <c r="E91" s="41"/>
      <c r="F91" s="41" t="n">
        <v>3</v>
      </c>
      <c r="G91" s="42" t="str">
        <f aca="false">IF($D91="Nee","n.v.t.",IF(OR($E91="",$F91=""),"",MAX(0,$F91-$E91)))</f>
        <v/>
      </c>
      <c r="H91" s="40" t="str">
        <f aca="false">IF($D91="Nee","Buiten scope",IF(OR($E91="",$F91=""),"Nog te beoordelen",IF($E91&gt;=$F91,"Voldoet","Gap")))</f>
        <v>Nog te beoordelen</v>
      </c>
      <c r="I91" s="41"/>
      <c r="J91" s="43"/>
      <c r="K91" s="43"/>
      <c r="L91" s="43"/>
      <c r="M91" s="44"/>
      <c r="N91" s="45" t="s">
        <v>69</v>
      </c>
    </row>
    <row r="92" customFormat="false" ht="25.5" hidden="false" customHeight="true" outlineLevel="0" collapsed="false">
      <c r="A92" s="46" t="s">
        <v>246</v>
      </c>
      <c r="B92" s="47" t="s">
        <v>48</v>
      </c>
      <c r="C92" s="48" t="s">
        <v>247</v>
      </c>
      <c r="D92" s="41" t="s">
        <v>68</v>
      </c>
      <c r="E92" s="41"/>
      <c r="F92" s="41" t="n">
        <v>3</v>
      </c>
      <c r="G92" s="49" t="str">
        <f aca="false">IF($D92="Nee","n.v.t.",IF(OR($E92="",$F92=""),"",MAX(0,$F92-$E92)))</f>
        <v/>
      </c>
      <c r="H92" s="48" t="str">
        <f aca="false">IF($D92="Nee","Buiten scope",IF(OR($E92="",$F92=""),"Nog te beoordelen",IF($E92&gt;=$F92,"Voldoet","Gap")))</f>
        <v>Nog te beoordelen</v>
      </c>
      <c r="I92" s="41"/>
      <c r="J92" s="43"/>
      <c r="K92" s="43"/>
      <c r="L92" s="43"/>
      <c r="M92" s="44"/>
      <c r="N92" s="50" t="s">
        <v>69</v>
      </c>
    </row>
    <row r="93" customFormat="false" ht="25.5" hidden="false" customHeight="true" outlineLevel="0" collapsed="false">
      <c r="A93" s="38" t="s">
        <v>248</v>
      </c>
      <c r="B93" s="39" t="s">
        <v>48</v>
      </c>
      <c r="C93" s="40" t="s">
        <v>249</v>
      </c>
      <c r="D93" s="41" t="s">
        <v>68</v>
      </c>
      <c r="E93" s="41"/>
      <c r="F93" s="41" t="n">
        <v>3</v>
      </c>
      <c r="G93" s="42" t="str">
        <f aca="false">IF($D93="Nee","n.v.t.",IF(OR($E93="",$F93=""),"",MAX(0,$F93-$E93)))</f>
        <v/>
      </c>
      <c r="H93" s="40" t="str">
        <f aca="false">IF($D93="Nee","Buiten scope",IF(OR($E93="",$F93=""),"Nog te beoordelen",IF($E93&gt;=$F93,"Voldoet","Gap")))</f>
        <v>Nog te beoordelen</v>
      </c>
      <c r="I93" s="41"/>
      <c r="J93" s="43"/>
      <c r="K93" s="43"/>
      <c r="L93" s="43"/>
      <c r="M93" s="44"/>
      <c r="N93" s="45" t="s">
        <v>69</v>
      </c>
    </row>
    <row r="94" customFormat="false" ht="25.5" hidden="false" customHeight="true" outlineLevel="0" collapsed="false">
      <c r="A94" s="46" t="s">
        <v>250</v>
      </c>
      <c r="B94" s="47" t="s">
        <v>48</v>
      </c>
      <c r="C94" s="48" t="s">
        <v>251</v>
      </c>
      <c r="D94" s="41" t="s">
        <v>68</v>
      </c>
      <c r="E94" s="41"/>
      <c r="F94" s="41" t="n">
        <v>3</v>
      </c>
      <c r="G94" s="49" t="str">
        <f aca="false">IF($D94="Nee","n.v.t.",IF(OR($E94="",$F94=""),"",MAX(0,$F94-$E94)))</f>
        <v/>
      </c>
      <c r="H94" s="48" t="str">
        <f aca="false">IF($D94="Nee","Buiten scope",IF(OR($E94="",$F94=""),"Nog te beoordelen",IF($E94&gt;=$F94,"Voldoet","Gap")))</f>
        <v>Nog te beoordelen</v>
      </c>
      <c r="I94" s="41"/>
      <c r="J94" s="43"/>
      <c r="K94" s="43"/>
      <c r="L94" s="43"/>
      <c r="M94" s="44"/>
      <c r="N94" s="50" t="s">
        <v>69</v>
      </c>
    </row>
    <row r="95" customFormat="false" ht="25.5" hidden="false" customHeight="true" outlineLevel="0" collapsed="false">
      <c r="A95" s="38" t="s">
        <v>252</v>
      </c>
      <c r="B95" s="39" t="s">
        <v>48</v>
      </c>
      <c r="C95" s="40" t="s">
        <v>253</v>
      </c>
      <c r="D95" s="41" t="s">
        <v>68</v>
      </c>
      <c r="E95" s="41"/>
      <c r="F95" s="41" t="n">
        <v>3</v>
      </c>
      <c r="G95" s="42" t="str">
        <f aca="false">IF($D95="Nee","n.v.t.",IF(OR($E95="",$F95=""),"",MAX(0,$F95-$E95)))</f>
        <v/>
      </c>
      <c r="H95" s="40" t="str">
        <f aca="false">IF($D95="Nee","Buiten scope",IF(OR($E95="",$F95=""),"Nog te beoordelen",IF($E95&gt;=$F95,"Voldoet","Gap")))</f>
        <v>Nog te beoordelen</v>
      </c>
      <c r="I95" s="41"/>
      <c r="J95" s="43"/>
      <c r="K95" s="43"/>
      <c r="L95" s="43"/>
      <c r="M95" s="44"/>
      <c r="N95" s="45" t="s">
        <v>69</v>
      </c>
    </row>
  </sheetData>
  <autoFilter ref="A2:N95"/>
  <mergeCells count="1">
    <mergeCell ref="A1:N1"/>
  </mergeCells>
  <conditionalFormatting sqref="H3:H95">
    <cfRule type="cellIs" priority="2" operator="equal" aboveAverage="0" equalAverage="0" bottom="0" percent="0" rank="0" text="" dxfId="9">
      <formula>"Voldoet"</formula>
    </cfRule>
    <cfRule type="cellIs" priority="3" operator="equal" aboveAverage="0" equalAverage="0" bottom="0" percent="0" rank="0" text="" dxfId="10">
      <formula>"Gap"</formula>
    </cfRule>
    <cfRule type="cellIs" priority="4" operator="equal" aboveAverage="0" equalAverage="0" bottom="0" percent="0" rank="0" text="" dxfId="11">
      <formula>"Nog te beoordelen"</formula>
    </cfRule>
    <cfRule type="cellIs" priority="5" operator="equal" aboveAverage="0" equalAverage="0" bottom="0" percent="0" rank="0" text="" dxfId="12">
      <formula>"Buiten scope"</formula>
    </cfRule>
  </conditionalFormatting>
  <conditionalFormatting sqref="G3:G95">
    <cfRule type="colorScale" priority="6">
      <colorScale>
        <cfvo type="num" val="0"/>
        <cfvo type="num" val="2"/>
        <cfvo type="num" val="5"/>
        <color rgb="FFE7F3E8"/>
        <color rgb="FFFFF2CC"/>
        <color rgb="FFF4B7B7"/>
      </colorScale>
    </cfRule>
  </conditionalFormatting>
  <dataValidations count="3">
    <dataValidation allowBlank="true" errorStyle="stop" operator="between" showDropDown="false" showErrorMessage="false" showInputMessage="false" sqref="D3:D95" type="list">
      <formula1>"Ja,Nee"</formula1>
      <formula2>0</formula2>
    </dataValidation>
    <dataValidation allowBlank="true" errorStyle="stop" operator="between" showDropDown="false" showErrorMessage="false" showInputMessage="false" sqref="E3:F95" type="list">
      <formula1>"0,1,2,3,4,5"</formula1>
      <formula2>0</formula2>
    </dataValidation>
    <dataValidation allowBlank="true" errorStyle="stop" operator="between" showDropDown="false" showErrorMessage="false" showInputMessage="false" sqref="I3:I95" type="list">
      <formula1>"Hoog,Midden,Laag"</formula1>
      <formula2>0</formula2>
    </dataValidation>
  </dataValidations>
  <hyperlinks>
    <hyperlink ref="N3" r:id="rId1" display="Bekijk uitleg"/>
    <hyperlink ref="N4" r:id="rId2" display="Bekijk uitleg"/>
    <hyperlink ref="N5" r:id="rId3" display="Bekijk uitleg"/>
    <hyperlink ref="N6" r:id="rId4" display="Bekijk uitleg"/>
    <hyperlink ref="N7" r:id="rId5" display="Bekijk uitleg"/>
    <hyperlink ref="N8" r:id="rId6" display="Bekijk uitleg"/>
    <hyperlink ref="N9" r:id="rId7" display="Bekijk uitleg"/>
    <hyperlink ref="N10" r:id="rId8" display="Bekijk uitleg"/>
    <hyperlink ref="N11" r:id="rId9" display="Bekijk uitleg"/>
    <hyperlink ref="N12" r:id="rId10" display="Bekijk uitleg"/>
    <hyperlink ref="N13" r:id="rId11" display="Bekijk uitleg"/>
    <hyperlink ref="N14" r:id="rId12" display="Bekijk uitleg"/>
    <hyperlink ref="N15" r:id="rId13" display="Bekijk uitleg"/>
    <hyperlink ref="N16" r:id="rId14" display="Bekijk uitleg"/>
    <hyperlink ref="N17" r:id="rId15" display="Bekijk uitleg"/>
    <hyperlink ref="N18" r:id="rId16" display="Bekijk uitleg"/>
    <hyperlink ref="N19" r:id="rId17" display="Bekijk uitleg"/>
    <hyperlink ref="N20" r:id="rId18" display="Bekijk uitleg"/>
    <hyperlink ref="N21" r:id="rId19" display="Bekijk uitleg"/>
    <hyperlink ref="N22" r:id="rId20" display="Bekijk uitleg"/>
    <hyperlink ref="N23" r:id="rId21" display="Bekijk uitleg"/>
    <hyperlink ref="N24" r:id="rId22" display="Bekijk uitleg"/>
    <hyperlink ref="N25" r:id="rId23" display="Bekijk uitleg"/>
    <hyperlink ref="N26" r:id="rId24" display="Bekijk uitleg"/>
    <hyperlink ref="N27" r:id="rId25" display="Bekijk uitleg"/>
    <hyperlink ref="N28" r:id="rId26" display="Bekijk uitleg"/>
    <hyperlink ref="N29" r:id="rId27" display="Bekijk uitleg"/>
    <hyperlink ref="N30" r:id="rId28" display="Bekijk uitleg"/>
    <hyperlink ref="N31" r:id="rId29" display="Bekijk uitleg"/>
    <hyperlink ref="N32" r:id="rId30" display="Bekijk uitleg"/>
    <hyperlink ref="N33" r:id="rId31" display="Bekijk uitleg"/>
    <hyperlink ref="N34" r:id="rId32" display="Bekijk uitleg"/>
    <hyperlink ref="N35" r:id="rId33" display="Bekijk uitleg"/>
    <hyperlink ref="N36" r:id="rId34" display="Bekijk uitleg"/>
    <hyperlink ref="N37" r:id="rId35" display="Bekijk uitleg"/>
    <hyperlink ref="N38" r:id="rId36" display="Bekijk uitleg"/>
    <hyperlink ref="N39" r:id="rId37" display="Bekijk uitleg"/>
    <hyperlink ref="N40" r:id="rId38" display="Bekijk uitleg"/>
    <hyperlink ref="N41" r:id="rId39" display="Bekijk uitleg"/>
    <hyperlink ref="N42" r:id="rId40" display="Bekijk uitleg"/>
    <hyperlink ref="N43" r:id="rId41" display="Bekijk uitleg"/>
    <hyperlink ref="N44" r:id="rId42" display="Bekijk uitleg"/>
    <hyperlink ref="N45" r:id="rId43" display="Bekijk uitleg"/>
    <hyperlink ref="N46" r:id="rId44" display="Bekijk uitleg"/>
    <hyperlink ref="N47" r:id="rId45" display="Bekijk uitleg"/>
    <hyperlink ref="N48" r:id="rId46" display="Bekijk uitleg"/>
    <hyperlink ref="N49" r:id="rId47" display="Bekijk uitleg"/>
    <hyperlink ref="N50" r:id="rId48" display="Bekijk uitleg"/>
    <hyperlink ref="N51" r:id="rId49" display="Bekijk uitleg"/>
    <hyperlink ref="N52" r:id="rId50" display="Bekijk uitleg"/>
    <hyperlink ref="N53" r:id="rId51" display="Bekijk uitleg"/>
    <hyperlink ref="N54" r:id="rId52" display="Bekijk uitleg"/>
    <hyperlink ref="N55" r:id="rId53" display="Bekijk uitleg"/>
    <hyperlink ref="N56" r:id="rId54" display="Bekijk uitleg"/>
    <hyperlink ref="N57" r:id="rId55" display="Bekijk uitleg"/>
    <hyperlink ref="N58" r:id="rId56" display="Bekijk uitleg"/>
    <hyperlink ref="N59" r:id="rId57" display="Bekijk uitleg"/>
    <hyperlink ref="N60" r:id="rId58" display="Bekijk uitleg"/>
    <hyperlink ref="N61" r:id="rId59" display="Bekijk uitleg"/>
    <hyperlink ref="N62" r:id="rId60" display="Bekijk uitleg"/>
    <hyperlink ref="N63" r:id="rId61" display="Bekijk uitleg"/>
    <hyperlink ref="N64" r:id="rId62" display="Bekijk uitleg"/>
    <hyperlink ref="N65" r:id="rId63" display="Bekijk uitleg"/>
    <hyperlink ref="N66" r:id="rId64" display="Bekijk uitleg"/>
    <hyperlink ref="N67" r:id="rId65" display="Bekijk uitleg"/>
    <hyperlink ref="N68" r:id="rId66" display="Bekijk uitleg"/>
    <hyperlink ref="N69" r:id="rId67" display="Bekijk uitleg"/>
    <hyperlink ref="N70" r:id="rId68" display="Bekijk uitleg"/>
    <hyperlink ref="N71" r:id="rId69" display="Bekijk uitleg"/>
    <hyperlink ref="N72" r:id="rId70" display="Bekijk uitleg"/>
    <hyperlink ref="N73" r:id="rId71" display="Bekijk uitleg"/>
    <hyperlink ref="N74" r:id="rId72" display="Bekijk uitleg"/>
    <hyperlink ref="N75" r:id="rId73" display="Bekijk uitleg"/>
    <hyperlink ref="N76" r:id="rId74" display="Bekijk uitleg"/>
    <hyperlink ref="N77" r:id="rId75" display="Bekijk uitleg"/>
    <hyperlink ref="N78" r:id="rId76" display="Bekijk uitleg"/>
    <hyperlink ref="N79" r:id="rId77" display="Bekijk uitleg"/>
    <hyperlink ref="N80" r:id="rId78" display="Bekijk uitleg"/>
    <hyperlink ref="N81" r:id="rId79" display="Bekijk uitleg"/>
    <hyperlink ref="N82" r:id="rId80" display="Bekijk uitleg"/>
    <hyperlink ref="N83" r:id="rId81" display="Bekijk uitleg"/>
    <hyperlink ref="N84" r:id="rId82" display="Bekijk uitleg"/>
    <hyperlink ref="N85" r:id="rId83" display="Bekijk uitleg"/>
    <hyperlink ref="N86" r:id="rId84" display="Bekijk uitleg"/>
    <hyperlink ref="N87" r:id="rId85" display="Bekijk uitleg"/>
    <hyperlink ref="N88" r:id="rId86" display="Bekijk uitleg"/>
    <hyperlink ref="N89" r:id="rId87" display="Bekijk uitleg"/>
    <hyperlink ref="N90" r:id="rId88" display="Bekijk uitleg"/>
    <hyperlink ref="N91" r:id="rId89" display="Bekijk uitleg"/>
    <hyperlink ref="N92" r:id="rId90" display="Bekijk uitleg"/>
    <hyperlink ref="N93" r:id="rId91" display="Bekijk uitleg"/>
    <hyperlink ref="N94" r:id="rId92" display="Bekijk uitleg"/>
    <hyperlink ref="N95" r:id="rId93" display="Bekijk uitle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5"/>
    <col collapsed="false" customWidth="true" hidden="false" outlineLevel="0" max="4" min="4" style="0" width="58"/>
    <col collapsed="false" customWidth="true" hidden="false" outlineLevel="0" max="5" min="5" style="0" width="13"/>
    <col collapsed="false" customWidth="true" hidden="false" outlineLevel="0" max="8" min="6" style="0" width="9"/>
    <col collapsed="false" customWidth="true" hidden="false" outlineLevel="0" max="9" min="9" style="0" width="17"/>
    <col collapsed="false" customWidth="true" hidden="false" outlineLevel="0" max="10" min="10" style="0" width="11"/>
    <col collapsed="false" customWidth="true" hidden="false" outlineLevel="0" max="11" min="11" style="0" width="28"/>
    <col collapsed="false" customWidth="true" hidden="false" outlineLevel="0" max="12" min="12" style="0" width="17"/>
    <col collapsed="false" customWidth="true" hidden="false" outlineLevel="0" max="13" min="13" style="0" width="30"/>
    <col collapsed="false" customWidth="true" hidden="false" outlineLevel="0" max="14" min="14" style="0" width="12"/>
    <col collapsed="false" customWidth="true" hidden="false" outlineLevel="0" max="15" min="15" style="0" width="13"/>
  </cols>
  <sheetData>
    <row r="1" customFormat="false" ht="33.75" hidden="false" customHeight="true" outlineLevel="0" collapsed="false">
      <c r="A1" s="51" t="s">
        <v>254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customFormat="false" ht="31.5" hidden="false" customHeight="true" outlineLevel="0" collapsed="false">
      <c r="A2" s="36" t="s">
        <v>255</v>
      </c>
      <c r="B2" s="36" t="s">
        <v>256</v>
      </c>
      <c r="C2" s="36" t="s">
        <v>36</v>
      </c>
      <c r="D2" s="36" t="s">
        <v>257</v>
      </c>
      <c r="E2" s="37" t="s">
        <v>258</v>
      </c>
      <c r="F2" s="37" t="s">
        <v>259</v>
      </c>
      <c r="G2" s="37" t="s">
        <v>260</v>
      </c>
      <c r="H2" s="37" t="s">
        <v>261</v>
      </c>
      <c r="I2" s="36" t="s">
        <v>59</v>
      </c>
      <c r="J2" s="37" t="s">
        <v>60</v>
      </c>
      <c r="K2" s="37" t="s">
        <v>61</v>
      </c>
      <c r="L2" s="37" t="s">
        <v>62</v>
      </c>
      <c r="M2" s="37" t="s">
        <v>63</v>
      </c>
      <c r="N2" s="37" t="s">
        <v>64</v>
      </c>
      <c r="O2" s="36" t="s">
        <v>65</v>
      </c>
    </row>
    <row r="3" customFormat="false" ht="42" hidden="false" customHeight="true" outlineLevel="0" collapsed="false">
      <c r="A3" s="38" t="s">
        <v>262</v>
      </c>
      <c r="B3" s="52" t="s">
        <v>66</v>
      </c>
      <c r="C3" s="53" t="s">
        <v>45</v>
      </c>
      <c r="D3" s="54" t="s">
        <v>263</v>
      </c>
      <c r="E3" s="41" t="s">
        <v>68</v>
      </c>
      <c r="F3" s="41"/>
      <c r="G3" s="41"/>
      <c r="H3" s="41"/>
      <c r="I3" s="40" t="str">
        <f aca="false">IF($E3="Nee","Buiten scope",IF(OR($F3="",$G3="",$H3=""),"Nog te beoordelen",IF(AND($F3="Ja",$G3="Ja",$H3="Ja"),"Voldoet","Gap")))</f>
        <v>Nog te beoordelen</v>
      </c>
      <c r="J3" s="41"/>
      <c r="K3" s="43"/>
      <c r="L3" s="43"/>
      <c r="M3" s="43"/>
      <c r="N3" s="44"/>
      <c r="O3" s="45" t="s">
        <v>69</v>
      </c>
    </row>
    <row r="4" customFormat="false" ht="42" hidden="false" customHeight="true" outlineLevel="0" collapsed="false">
      <c r="A4" s="46" t="s">
        <v>264</v>
      </c>
      <c r="B4" s="55" t="s">
        <v>66</v>
      </c>
      <c r="C4" s="56" t="s">
        <v>45</v>
      </c>
      <c r="D4" s="57" t="s">
        <v>265</v>
      </c>
      <c r="E4" s="41" t="s">
        <v>68</v>
      </c>
      <c r="F4" s="41"/>
      <c r="G4" s="41"/>
      <c r="H4" s="41"/>
      <c r="I4" s="48" t="str">
        <f aca="false">IF($E4="Nee","Buiten scope",IF(OR($F4="",$G4="",$H4=""),"Nog te beoordelen",IF(AND($F4="Ja",$G4="Ja",$H4="Ja"),"Voldoet","Gap")))</f>
        <v>Nog te beoordelen</v>
      </c>
      <c r="J4" s="41"/>
      <c r="K4" s="43"/>
      <c r="L4" s="43"/>
      <c r="M4" s="43"/>
      <c r="N4" s="44"/>
      <c r="O4" s="50" t="s">
        <v>69</v>
      </c>
    </row>
    <row r="5" customFormat="false" ht="42" hidden="false" customHeight="true" outlineLevel="0" collapsed="false">
      <c r="A5" s="38" t="s">
        <v>266</v>
      </c>
      <c r="B5" s="52" t="s">
        <v>70</v>
      </c>
      <c r="C5" s="53" t="s">
        <v>45</v>
      </c>
      <c r="D5" s="54" t="s">
        <v>267</v>
      </c>
      <c r="E5" s="41" t="s">
        <v>68</v>
      </c>
      <c r="F5" s="41"/>
      <c r="G5" s="41"/>
      <c r="H5" s="41"/>
      <c r="I5" s="40" t="str">
        <f aca="false">IF($E5="Nee","Buiten scope",IF(OR($F5="",$G5="",$H5=""),"Nog te beoordelen",IF(AND($F5="Ja",$G5="Ja",$H5="Ja"),"Voldoet","Gap")))</f>
        <v>Nog te beoordelen</v>
      </c>
      <c r="J5" s="41"/>
      <c r="K5" s="43"/>
      <c r="L5" s="43"/>
      <c r="M5" s="43"/>
      <c r="N5" s="44"/>
      <c r="O5" s="45" t="s">
        <v>69</v>
      </c>
    </row>
    <row r="6" customFormat="false" ht="42" hidden="false" customHeight="true" outlineLevel="0" collapsed="false">
      <c r="A6" s="46" t="s">
        <v>268</v>
      </c>
      <c r="B6" s="55" t="s">
        <v>70</v>
      </c>
      <c r="C6" s="56" t="s">
        <v>45</v>
      </c>
      <c r="D6" s="57" t="s">
        <v>269</v>
      </c>
      <c r="E6" s="41" t="s">
        <v>68</v>
      </c>
      <c r="F6" s="41"/>
      <c r="G6" s="41"/>
      <c r="H6" s="41"/>
      <c r="I6" s="48" t="str">
        <f aca="false">IF($E6="Nee","Buiten scope",IF(OR($F6="",$G6="",$H6=""),"Nog te beoordelen",IF(AND($F6="Ja",$G6="Ja",$H6="Ja"),"Voldoet","Gap")))</f>
        <v>Nog te beoordelen</v>
      </c>
      <c r="J6" s="41"/>
      <c r="K6" s="43"/>
      <c r="L6" s="43"/>
      <c r="M6" s="43"/>
      <c r="N6" s="44"/>
      <c r="O6" s="50" t="s">
        <v>69</v>
      </c>
    </row>
    <row r="7" customFormat="false" ht="42" hidden="false" customHeight="true" outlineLevel="0" collapsed="false">
      <c r="A7" s="38" t="s">
        <v>270</v>
      </c>
      <c r="B7" s="52" t="s">
        <v>74</v>
      </c>
      <c r="C7" s="53" t="s">
        <v>45</v>
      </c>
      <c r="D7" s="54" t="s">
        <v>271</v>
      </c>
      <c r="E7" s="41" t="s">
        <v>68</v>
      </c>
      <c r="F7" s="41"/>
      <c r="G7" s="41"/>
      <c r="H7" s="41"/>
      <c r="I7" s="40" t="str">
        <f aca="false">IF($E7="Nee","Buiten scope",IF(OR($F7="",$G7="",$H7=""),"Nog te beoordelen",IF(AND($F7="Ja",$G7="Ja",$H7="Ja"),"Voldoet","Gap")))</f>
        <v>Nog te beoordelen</v>
      </c>
      <c r="J7" s="41"/>
      <c r="K7" s="43"/>
      <c r="L7" s="43"/>
      <c r="M7" s="43"/>
      <c r="N7" s="44"/>
      <c r="O7" s="45" t="s">
        <v>69</v>
      </c>
    </row>
    <row r="8" customFormat="false" ht="42" hidden="false" customHeight="true" outlineLevel="0" collapsed="false">
      <c r="A8" s="46" t="s">
        <v>272</v>
      </c>
      <c r="B8" s="55" t="s">
        <v>76</v>
      </c>
      <c r="C8" s="56" t="s">
        <v>45</v>
      </c>
      <c r="D8" s="57" t="s">
        <v>273</v>
      </c>
      <c r="E8" s="41" t="s">
        <v>68</v>
      </c>
      <c r="F8" s="41"/>
      <c r="G8" s="41"/>
      <c r="H8" s="41"/>
      <c r="I8" s="48" t="str">
        <f aca="false">IF($E8="Nee","Buiten scope",IF(OR($F8="",$G8="",$H8=""),"Nog te beoordelen",IF(AND($F8="Ja",$G8="Ja",$H8="Ja"),"Voldoet","Gap")))</f>
        <v>Nog te beoordelen</v>
      </c>
      <c r="J8" s="41"/>
      <c r="K8" s="43"/>
      <c r="L8" s="43"/>
      <c r="M8" s="43"/>
      <c r="N8" s="44"/>
      <c r="O8" s="50" t="s">
        <v>69</v>
      </c>
    </row>
    <row r="9" customFormat="false" ht="42" hidden="false" customHeight="true" outlineLevel="0" collapsed="false">
      <c r="A9" s="38" t="s">
        <v>274</v>
      </c>
      <c r="B9" s="52" t="s">
        <v>82</v>
      </c>
      <c r="C9" s="53" t="s">
        <v>45</v>
      </c>
      <c r="D9" s="54" t="s">
        <v>275</v>
      </c>
      <c r="E9" s="41" t="s">
        <v>68</v>
      </c>
      <c r="F9" s="41"/>
      <c r="G9" s="41"/>
      <c r="H9" s="41"/>
      <c r="I9" s="40" t="str">
        <f aca="false">IF($E9="Nee","Buiten scope",IF(OR($F9="",$G9="",$H9=""),"Nog te beoordelen",IF(AND($F9="Ja",$G9="Ja",$H9="Ja"),"Voldoet","Gap")))</f>
        <v>Nog te beoordelen</v>
      </c>
      <c r="J9" s="41"/>
      <c r="K9" s="43"/>
      <c r="L9" s="43"/>
      <c r="M9" s="43"/>
      <c r="N9" s="44"/>
      <c r="O9" s="45" t="s">
        <v>69</v>
      </c>
    </row>
    <row r="10" customFormat="false" ht="42" hidden="false" customHeight="true" outlineLevel="0" collapsed="false">
      <c r="A10" s="46" t="s">
        <v>276</v>
      </c>
      <c r="B10" s="55" t="s">
        <v>84</v>
      </c>
      <c r="C10" s="56" t="s">
        <v>45</v>
      </c>
      <c r="D10" s="57" t="s">
        <v>277</v>
      </c>
      <c r="E10" s="41" t="s">
        <v>68</v>
      </c>
      <c r="F10" s="41"/>
      <c r="G10" s="41"/>
      <c r="H10" s="41"/>
      <c r="I10" s="48" t="str">
        <f aca="false">IF($E10="Nee","Buiten scope",IF(OR($F10="",$G10="",$H10=""),"Nog te beoordelen",IF(AND($F10="Ja",$G10="Ja",$H10="Ja"),"Voldoet","Gap")))</f>
        <v>Nog te beoordelen</v>
      </c>
      <c r="J10" s="41"/>
      <c r="K10" s="43"/>
      <c r="L10" s="43"/>
      <c r="M10" s="43"/>
      <c r="N10" s="44"/>
      <c r="O10" s="50" t="s">
        <v>69</v>
      </c>
    </row>
    <row r="11" customFormat="false" ht="42" hidden="false" customHeight="true" outlineLevel="0" collapsed="false">
      <c r="A11" s="38" t="s">
        <v>278</v>
      </c>
      <c r="B11" s="52" t="s">
        <v>86</v>
      </c>
      <c r="C11" s="53" t="s">
        <v>45</v>
      </c>
      <c r="D11" s="54" t="s">
        <v>279</v>
      </c>
      <c r="E11" s="41" t="s">
        <v>68</v>
      </c>
      <c r="F11" s="41"/>
      <c r="G11" s="41"/>
      <c r="H11" s="41"/>
      <c r="I11" s="40" t="str">
        <f aca="false">IF($E11="Nee","Buiten scope",IF(OR($F11="",$G11="",$H11=""),"Nog te beoordelen",IF(AND($F11="Ja",$G11="Ja",$H11="Ja"),"Voldoet","Gap")))</f>
        <v>Nog te beoordelen</v>
      </c>
      <c r="J11" s="41"/>
      <c r="K11" s="43"/>
      <c r="L11" s="43"/>
      <c r="M11" s="43"/>
      <c r="N11" s="44"/>
      <c r="O11" s="45" t="s">
        <v>69</v>
      </c>
    </row>
    <row r="12" customFormat="false" ht="42" hidden="false" customHeight="true" outlineLevel="0" collapsed="false">
      <c r="A12" s="46" t="s">
        <v>280</v>
      </c>
      <c r="B12" s="55" t="s">
        <v>86</v>
      </c>
      <c r="C12" s="56" t="s">
        <v>45</v>
      </c>
      <c r="D12" s="57" t="s">
        <v>281</v>
      </c>
      <c r="E12" s="41" t="s">
        <v>68</v>
      </c>
      <c r="F12" s="41"/>
      <c r="G12" s="41"/>
      <c r="H12" s="41"/>
      <c r="I12" s="48" t="str">
        <f aca="false">IF($E12="Nee","Buiten scope",IF(OR($F12="",$G12="",$H12=""),"Nog te beoordelen",IF(AND($F12="Ja",$G12="Ja",$H12="Ja"),"Voldoet","Gap")))</f>
        <v>Nog te beoordelen</v>
      </c>
      <c r="J12" s="41"/>
      <c r="K12" s="43"/>
      <c r="L12" s="43"/>
      <c r="M12" s="43"/>
      <c r="N12" s="44"/>
      <c r="O12" s="50" t="s">
        <v>69</v>
      </c>
    </row>
    <row r="13" customFormat="false" ht="42" hidden="false" customHeight="true" outlineLevel="0" collapsed="false">
      <c r="A13" s="38" t="s">
        <v>282</v>
      </c>
      <c r="B13" s="52" t="s">
        <v>90</v>
      </c>
      <c r="C13" s="53" t="s">
        <v>45</v>
      </c>
      <c r="D13" s="54" t="s">
        <v>283</v>
      </c>
      <c r="E13" s="41" t="s">
        <v>68</v>
      </c>
      <c r="F13" s="41"/>
      <c r="G13" s="41"/>
      <c r="H13" s="41"/>
      <c r="I13" s="40" t="str">
        <f aca="false">IF($E13="Nee","Buiten scope",IF(OR($F13="",$G13="",$H13=""),"Nog te beoordelen",IF(AND($F13="Ja",$G13="Ja",$H13="Ja"),"Voldoet","Gap")))</f>
        <v>Nog te beoordelen</v>
      </c>
      <c r="J13" s="41"/>
      <c r="K13" s="43"/>
      <c r="L13" s="43"/>
      <c r="M13" s="43"/>
      <c r="N13" s="44"/>
      <c r="O13" s="45" t="s">
        <v>69</v>
      </c>
    </row>
    <row r="14" customFormat="false" ht="42" hidden="false" customHeight="true" outlineLevel="0" collapsed="false">
      <c r="A14" s="46" t="s">
        <v>284</v>
      </c>
      <c r="B14" s="55" t="s">
        <v>94</v>
      </c>
      <c r="C14" s="56" t="s">
        <v>45</v>
      </c>
      <c r="D14" s="57" t="s">
        <v>285</v>
      </c>
      <c r="E14" s="41" t="s">
        <v>68</v>
      </c>
      <c r="F14" s="41"/>
      <c r="G14" s="41"/>
      <c r="H14" s="41"/>
      <c r="I14" s="48" t="str">
        <f aca="false">IF($E14="Nee","Buiten scope",IF(OR($F14="",$G14="",$H14=""),"Nog te beoordelen",IF(AND($F14="Ja",$G14="Ja",$H14="Ja"),"Voldoet","Gap")))</f>
        <v>Nog te beoordelen</v>
      </c>
      <c r="J14" s="41"/>
      <c r="K14" s="43"/>
      <c r="L14" s="43"/>
      <c r="M14" s="43"/>
      <c r="N14" s="44"/>
      <c r="O14" s="50" t="s">
        <v>69</v>
      </c>
    </row>
    <row r="15" customFormat="false" ht="42" hidden="false" customHeight="true" outlineLevel="0" collapsed="false">
      <c r="A15" s="38" t="s">
        <v>286</v>
      </c>
      <c r="B15" s="52" t="s">
        <v>94</v>
      </c>
      <c r="C15" s="53" t="s">
        <v>45</v>
      </c>
      <c r="D15" s="54" t="s">
        <v>287</v>
      </c>
      <c r="E15" s="41" t="s">
        <v>68</v>
      </c>
      <c r="F15" s="41"/>
      <c r="G15" s="41"/>
      <c r="H15" s="41"/>
      <c r="I15" s="40" t="str">
        <f aca="false">IF($E15="Nee","Buiten scope",IF(OR($F15="",$G15="",$H15=""),"Nog te beoordelen",IF(AND($F15="Ja",$G15="Ja",$H15="Ja"),"Voldoet","Gap")))</f>
        <v>Nog te beoordelen</v>
      </c>
      <c r="J15" s="41"/>
      <c r="K15" s="43"/>
      <c r="L15" s="43"/>
      <c r="M15" s="43"/>
      <c r="N15" s="44"/>
      <c r="O15" s="45" t="s">
        <v>69</v>
      </c>
    </row>
    <row r="16" customFormat="false" ht="42" hidden="false" customHeight="true" outlineLevel="0" collapsed="false">
      <c r="A16" s="46" t="s">
        <v>288</v>
      </c>
      <c r="B16" s="55" t="s">
        <v>94</v>
      </c>
      <c r="C16" s="56" t="s">
        <v>45</v>
      </c>
      <c r="D16" s="57" t="s">
        <v>289</v>
      </c>
      <c r="E16" s="41" t="s">
        <v>68</v>
      </c>
      <c r="F16" s="41"/>
      <c r="G16" s="41"/>
      <c r="H16" s="41"/>
      <c r="I16" s="48" t="str">
        <f aca="false">IF($E16="Nee","Buiten scope",IF(OR($F16="",$G16="",$H16=""),"Nog te beoordelen",IF(AND($F16="Ja",$G16="Ja",$H16="Ja"),"Voldoet","Gap")))</f>
        <v>Nog te beoordelen</v>
      </c>
      <c r="J16" s="41"/>
      <c r="K16" s="43"/>
      <c r="L16" s="43"/>
      <c r="M16" s="43"/>
      <c r="N16" s="44"/>
      <c r="O16" s="50" t="s">
        <v>69</v>
      </c>
    </row>
    <row r="17" customFormat="false" ht="42" hidden="false" customHeight="true" outlineLevel="0" collapsed="false">
      <c r="A17" s="38" t="s">
        <v>290</v>
      </c>
      <c r="B17" s="52" t="s">
        <v>94</v>
      </c>
      <c r="C17" s="53" t="s">
        <v>45</v>
      </c>
      <c r="D17" s="54" t="s">
        <v>291</v>
      </c>
      <c r="E17" s="41" t="s">
        <v>68</v>
      </c>
      <c r="F17" s="41"/>
      <c r="G17" s="41"/>
      <c r="H17" s="41"/>
      <c r="I17" s="40" t="str">
        <f aca="false">IF($E17="Nee","Buiten scope",IF(OR($F17="",$G17="",$H17=""),"Nog te beoordelen",IF(AND($F17="Ja",$G17="Ja",$H17="Ja"),"Voldoet","Gap")))</f>
        <v>Nog te beoordelen</v>
      </c>
      <c r="J17" s="41"/>
      <c r="K17" s="43"/>
      <c r="L17" s="43"/>
      <c r="M17" s="43"/>
      <c r="N17" s="44"/>
      <c r="O17" s="45" t="s">
        <v>69</v>
      </c>
    </row>
    <row r="18" customFormat="false" ht="42" hidden="false" customHeight="true" outlineLevel="0" collapsed="false">
      <c r="A18" s="46" t="s">
        <v>292</v>
      </c>
      <c r="B18" s="55" t="s">
        <v>94</v>
      </c>
      <c r="C18" s="56" t="s">
        <v>45</v>
      </c>
      <c r="D18" s="57" t="s">
        <v>293</v>
      </c>
      <c r="E18" s="41" t="s">
        <v>68</v>
      </c>
      <c r="F18" s="41"/>
      <c r="G18" s="41"/>
      <c r="H18" s="41"/>
      <c r="I18" s="48" t="str">
        <f aca="false">IF($E18="Nee","Buiten scope",IF(OR($F18="",$G18="",$H18=""),"Nog te beoordelen",IF(AND($F18="Ja",$G18="Ja",$H18="Ja"),"Voldoet","Gap")))</f>
        <v>Nog te beoordelen</v>
      </c>
      <c r="J18" s="41"/>
      <c r="K18" s="43"/>
      <c r="L18" s="43"/>
      <c r="M18" s="43"/>
      <c r="N18" s="44"/>
      <c r="O18" s="50" t="s">
        <v>69</v>
      </c>
    </row>
    <row r="19" customFormat="false" ht="42" hidden="false" customHeight="true" outlineLevel="0" collapsed="false">
      <c r="A19" s="38" t="s">
        <v>294</v>
      </c>
      <c r="B19" s="52" t="s">
        <v>96</v>
      </c>
      <c r="C19" s="53" t="s">
        <v>45</v>
      </c>
      <c r="D19" s="54" t="s">
        <v>295</v>
      </c>
      <c r="E19" s="41" t="s">
        <v>68</v>
      </c>
      <c r="F19" s="41"/>
      <c r="G19" s="41"/>
      <c r="H19" s="41"/>
      <c r="I19" s="40" t="str">
        <f aca="false">IF($E19="Nee","Buiten scope",IF(OR($F19="",$G19="",$H19=""),"Nog te beoordelen",IF(AND($F19="Ja",$G19="Ja",$H19="Ja"),"Voldoet","Gap")))</f>
        <v>Nog te beoordelen</v>
      </c>
      <c r="J19" s="41"/>
      <c r="K19" s="43"/>
      <c r="L19" s="43"/>
      <c r="M19" s="43"/>
      <c r="N19" s="44"/>
      <c r="O19" s="45" t="s">
        <v>69</v>
      </c>
    </row>
    <row r="20" customFormat="false" ht="42" hidden="false" customHeight="true" outlineLevel="0" collapsed="false">
      <c r="A20" s="46" t="s">
        <v>296</v>
      </c>
      <c r="B20" s="55" t="s">
        <v>98</v>
      </c>
      <c r="C20" s="56" t="s">
        <v>45</v>
      </c>
      <c r="D20" s="57" t="s">
        <v>297</v>
      </c>
      <c r="E20" s="41" t="s">
        <v>68</v>
      </c>
      <c r="F20" s="41"/>
      <c r="G20" s="41"/>
      <c r="H20" s="41"/>
      <c r="I20" s="48" t="str">
        <f aca="false">IF($E20="Nee","Buiten scope",IF(OR($F20="",$G20="",$H20=""),"Nog te beoordelen",IF(AND($F20="Ja",$G20="Ja",$H20="Ja"),"Voldoet","Gap")))</f>
        <v>Nog te beoordelen</v>
      </c>
      <c r="J20" s="41"/>
      <c r="K20" s="43"/>
      <c r="L20" s="43"/>
      <c r="M20" s="43"/>
      <c r="N20" s="44"/>
      <c r="O20" s="50" t="s">
        <v>69</v>
      </c>
    </row>
    <row r="21" customFormat="false" ht="42" hidden="false" customHeight="true" outlineLevel="0" collapsed="false">
      <c r="A21" s="38" t="s">
        <v>298</v>
      </c>
      <c r="B21" s="52" t="s">
        <v>98</v>
      </c>
      <c r="C21" s="53" t="s">
        <v>45</v>
      </c>
      <c r="D21" s="54" t="s">
        <v>299</v>
      </c>
      <c r="E21" s="41" t="s">
        <v>68</v>
      </c>
      <c r="F21" s="41"/>
      <c r="G21" s="41"/>
      <c r="H21" s="41"/>
      <c r="I21" s="40" t="str">
        <f aca="false">IF($E21="Nee","Buiten scope",IF(OR($F21="",$G21="",$H21=""),"Nog te beoordelen",IF(AND($F21="Ja",$G21="Ja",$H21="Ja"),"Voldoet","Gap")))</f>
        <v>Nog te beoordelen</v>
      </c>
      <c r="J21" s="41"/>
      <c r="K21" s="43"/>
      <c r="L21" s="43"/>
      <c r="M21" s="43"/>
      <c r="N21" s="44"/>
      <c r="O21" s="45" t="s">
        <v>69</v>
      </c>
    </row>
    <row r="22" customFormat="false" ht="42" hidden="false" customHeight="true" outlineLevel="0" collapsed="false">
      <c r="A22" s="46" t="s">
        <v>300</v>
      </c>
      <c r="B22" s="55" t="s">
        <v>100</v>
      </c>
      <c r="C22" s="56" t="s">
        <v>45</v>
      </c>
      <c r="D22" s="57" t="s">
        <v>301</v>
      </c>
      <c r="E22" s="41" t="s">
        <v>68</v>
      </c>
      <c r="F22" s="41"/>
      <c r="G22" s="41"/>
      <c r="H22" s="41"/>
      <c r="I22" s="48" t="str">
        <f aca="false">IF($E22="Nee","Buiten scope",IF(OR($F22="",$G22="",$H22=""),"Nog te beoordelen",IF(AND($F22="Ja",$G22="Ja",$H22="Ja"),"Voldoet","Gap")))</f>
        <v>Nog te beoordelen</v>
      </c>
      <c r="J22" s="41"/>
      <c r="K22" s="43"/>
      <c r="L22" s="43"/>
      <c r="M22" s="43"/>
      <c r="N22" s="44"/>
      <c r="O22" s="50" t="s">
        <v>69</v>
      </c>
    </row>
    <row r="23" customFormat="false" ht="42" hidden="false" customHeight="true" outlineLevel="0" collapsed="false">
      <c r="A23" s="38" t="s">
        <v>302</v>
      </c>
      <c r="B23" s="52" t="s">
        <v>100</v>
      </c>
      <c r="C23" s="53" t="s">
        <v>45</v>
      </c>
      <c r="D23" s="54" t="s">
        <v>303</v>
      </c>
      <c r="E23" s="41" t="s">
        <v>68</v>
      </c>
      <c r="F23" s="41"/>
      <c r="G23" s="41"/>
      <c r="H23" s="41"/>
      <c r="I23" s="40" t="str">
        <f aca="false">IF($E23="Nee","Buiten scope",IF(OR($F23="",$G23="",$H23=""),"Nog te beoordelen",IF(AND($F23="Ja",$G23="Ja",$H23="Ja"),"Voldoet","Gap")))</f>
        <v>Nog te beoordelen</v>
      </c>
      <c r="J23" s="41"/>
      <c r="K23" s="43"/>
      <c r="L23" s="43"/>
      <c r="M23" s="43"/>
      <c r="N23" s="44"/>
      <c r="O23" s="45" t="s">
        <v>69</v>
      </c>
    </row>
    <row r="24" customFormat="false" ht="42" hidden="false" customHeight="true" outlineLevel="0" collapsed="false">
      <c r="A24" s="46" t="s">
        <v>304</v>
      </c>
      <c r="B24" s="55" t="s">
        <v>100</v>
      </c>
      <c r="C24" s="56" t="s">
        <v>45</v>
      </c>
      <c r="D24" s="57" t="s">
        <v>305</v>
      </c>
      <c r="E24" s="41" t="s">
        <v>68</v>
      </c>
      <c r="F24" s="41"/>
      <c r="G24" s="41"/>
      <c r="H24" s="41"/>
      <c r="I24" s="48" t="str">
        <f aca="false">IF($E24="Nee","Buiten scope",IF(OR($F24="",$G24="",$H24=""),"Nog te beoordelen",IF(AND($F24="Ja",$G24="Ja",$H24="Ja"),"Voldoet","Gap")))</f>
        <v>Nog te beoordelen</v>
      </c>
      <c r="J24" s="41"/>
      <c r="K24" s="43"/>
      <c r="L24" s="43"/>
      <c r="M24" s="43"/>
      <c r="N24" s="44"/>
      <c r="O24" s="50" t="s">
        <v>69</v>
      </c>
    </row>
    <row r="25" customFormat="false" ht="42" hidden="false" customHeight="true" outlineLevel="0" collapsed="false">
      <c r="A25" s="38" t="s">
        <v>306</v>
      </c>
      <c r="B25" s="52" t="s">
        <v>102</v>
      </c>
      <c r="C25" s="53" t="s">
        <v>45</v>
      </c>
      <c r="D25" s="54" t="s">
        <v>307</v>
      </c>
      <c r="E25" s="41" t="s">
        <v>68</v>
      </c>
      <c r="F25" s="41"/>
      <c r="G25" s="41"/>
      <c r="H25" s="41"/>
      <c r="I25" s="40" t="str">
        <f aca="false">IF($E25="Nee","Buiten scope",IF(OR($F25="",$G25="",$H25=""),"Nog te beoordelen",IF(AND($F25="Ja",$G25="Ja",$H25="Ja"),"Voldoet","Gap")))</f>
        <v>Nog te beoordelen</v>
      </c>
      <c r="J25" s="41"/>
      <c r="K25" s="43"/>
      <c r="L25" s="43"/>
      <c r="M25" s="43"/>
      <c r="N25" s="44"/>
      <c r="O25" s="45" t="s">
        <v>69</v>
      </c>
    </row>
    <row r="26" customFormat="false" ht="42" hidden="false" customHeight="true" outlineLevel="0" collapsed="false">
      <c r="A26" s="46" t="s">
        <v>308</v>
      </c>
      <c r="B26" s="55" t="s">
        <v>102</v>
      </c>
      <c r="C26" s="56" t="s">
        <v>45</v>
      </c>
      <c r="D26" s="57" t="s">
        <v>309</v>
      </c>
      <c r="E26" s="41" t="s">
        <v>68</v>
      </c>
      <c r="F26" s="41"/>
      <c r="G26" s="41"/>
      <c r="H26" s="41"/>
      <c r="I26" s="48" t="str">
        <f aca="false">IF($E26="Nee","Buiten scope",IF(OR($F26="",$G26="",$H26=""),"Nog te beoordelen",IF(AND($F26="Ja",$G26="Ja",$H26="Ja"),"Voldoet","Gap")))</f>
        <v>Nog te beoordelen</v>
      </c>
      <c r="J26" s="41"/>
      <c r="K26" s="43"/>
      <c r="L26" s="43"/>
      <c r="M26" s="43"/>
      <c r="N26" s="44"/>
      <c r="O26" s="50" t="s">
        <v>69</v>
      </c>
    </row>
    <row r="27" customFormat="false" ht="42" hidden="false" customHeight="true" outlineLevel="0" collapsed="false">
      <c r="A27" s="38" t="s">
        <v>310</v>
      </c>
      <c r="B27" s="52" t="s">
        <v>104</v>
      </c>
      <c r="C27" s="53" t="s">
        <v>45</v>
      </c>
      <c r="D27" s="54" t="s">
        <v>311</v>
      </c>
      <c r="E27" s="41" t="s">
        <v>68</v>
      </c>
      <c r="F27" s="41"/>
      <c r="G27" s="41"/>
      <c r="H27" s="41"/>
      <c r="I27" s="40" t="str">
        <f aca="false">IF($E27="Nee","Buiten scope",IF(OR($F27="",$G27="",$H27=""),"Nog te beoordelen",IF(AND($F27="Ja",$G27="Ja",$H27="Ja"),"Voldoet","Gap")))</f>
        <v>Nog te beoordelen</v>
      </c>
      <c r="J27" s="41"/>
      <c r="K27" s="43"/>
      <c r="L27" s="43"/>
      <c r="M27" s="43"/>
      <c r="N27" s="44"/>
      <c r="O27" s="45" t="s">
        <v>69</v>
      </c>
    </row>
    <row r="28" customFormat="false" ht="42" hidden="false" customHeight="true" outlineLevel="0" collapsed="false">
      <c r="A28" s="46" t="s">
        <v>312</v>
      </c>
      <c r="B28" s="55" t="s">
        <v>106</v>
      </c>
      <c r="C28" s="56" t="s">
        <v>45</v>
      </c>
      <c r="D28" s="57" t="s">
        <v>313</v>
      </c>
      <c r="E28" s="41" t="s">
        <v>68</v>
      </c>
      <c r="F28" s="41"/>
      <c r="G28" s="41"/>
      <c r="H28" s="41"/>
      <c r="I28" s="48" t="str">
        <f aca="false">IF($E28="Nee","Buiten scope",IF(OR($F28="",$G28="",$H28=""),"Nog te beoordelen",IF(AND($F28="Ja",$G28="Ja",$H28="Ja"),"Voldoet","Gap")))</f>
        <v>Nog te beoordelen</v>
      </c>
      <c r="J28" s="41"/>
      <c r="K28" s="43"/>
      <c r="L28" s="43"/>
      <c r="M28" s="43"/>
      <c r="N28" s="44"/>
      <c r="O28" s="50" t="s">
        <v>69</v>
      </c>
    </row>
    <row r="29" customFormat="false" ht="42" hidden="false" customHeight="true" outlineLevel="0" collapsed="false">
      <c r="A29" s="38" t="s">
        <v>314</v>
      </c>
      <c r="B29" s="52" t="s">
        <v>106</v>
      </c>
      <c r="C29" s="53" t="s">
        <v>45</v>
      </c>
      <c r="D29" s="54" t="s">
        <v>315</v>
      </c>
      <c r="E29" s="41" t="s">
        <v>68</v>
      </c>
      <c r="F29" s="41"/>
      <c r="G29" s="41"/>
      <c r="H29" s="41"/>
      <c r="I29" s="40" t="str">
        <f aca="false">IF($E29="Nee","Buiten scope",IF(OR($F29="",$G29="",$H29=""),"Nog te beoordelen",IF(AND($F29="Ja",$G29="Ja",$H29="Ja"),"Voldoet","Gap")))</f>
        <v>Nog te beoordelen</v>
      </c>
      <c r="J29" s="41"/>
      <c r="K29" s="43"/>
      <c r="L29" s="43"/>
      <c r="M29" s="43"/>
      <c r="N29" s="44"/>
      <c r="O29" s="45" t="s">
        <v>69</v>
      </c>
    </row>
    <row r="30" customFormat="false" ht="42" hidden="false" customHeight="true" outlineLevel="0" collapsed="false">
      <c r="A30" s="46" t="s">
        <v>316</v>
      </c>
      <c r="B30" s="55" t="s">
        <v>106</v>
      </c>
      <c r="C30" s="56" t="s">
        <v>45</v>
      </c>
      <c r="D30" s="57" t="s">
        <v>317</v>
      </c>
      <c r="E30" s="41" t="s">
        <v>68</v>
      </c>
      <c r="F30" s="41"/>
      <c r="G30" s="41"/>
      <c r="H30" s="41"/>
      <c r="I30" s="48" t="str">
        <f aca="false">IF($E30="Nee","Buiten scope",IF(OR($F30="",$G30="",$H30=""),"Nog te beoordelen",IF(AND($F30="Ja",$G30="Ja",$H30="Ja"),"Voldoet","Gap")))</f>
        <v>Nog te beoordelen</v>
      </c>
      <c r="J30" s="41"/>
      <c r="K30" s="43"/>
      <c r="L30" s="43"/>
      <c r="M30" s="43"/>
      <c r="N30" s="44"/>
      <c r="O30" s="50" t="s">
        <v>69</v>
      </c>
    </row>
    <row r="31" customFormat="false" ht="42" hidden="false" customHeight="true" outlineLevel="0" collapsed="false">
      <c r="A31" s="38" t="s">
        <v>318</v>
      </c>
      <c r="B31" s="52" t="s">
        <v>106</v>
      </c>
      <c r="C31" s="53" t="s">
        <v>45</v>
      </c>
      <c r="D31" s="54" t="s">
        <v>319</v>
      </c>
      <c r="E31" s="41" t="s">
        <v>68</v>
      </c>
      <c r="F31" s="41"/>
      <c r="G31" s="41"/>
      <c r="H31" s="41"/>
      <c r="I31" s="40" t="str">
        <f aca="false">IF($E31="Nee","Buiten scope",IF(OR($F31="",$G31="",$H31=""),"Nog te beoordelen",IF(AND($F31="Ja",$G31="Ja",$H31="Ja"),"Voldoet","Gap")))</f>
        <v>Nog te beoordelen</v>
      </c>
      <c r="J31" s="41"/>
      <c r="K31" s="43"/>
      <c r="L31" s="43"/>
      <c r="M31" s="43"/>
      <c r="N31" s="44"/>
      <c r="O31" s="45" t="s">
        <v>69</v>
      </c>
    </row>
    <row r="32" customFormat="false" ht="42" hidden="false" customHeight="true" outlineLevel="0" collapsed="false">
      <c r="A32" s="46" t="s">
        <v>320</v>
      </c>
      <c r="B32" s="55" t="s">
        <v>106</v>
      </c>
      <c r="C32" s="56" t="s">
        <v>45</v>
      </c>
      <c r="D32" s="57" t="s">
        <v>321</v>
      </c>
      <c r="E32" s="41" t="s">
        <v>68</v>
      </c>
      <c r="F32" s="41"/>
      <c r="G32" s="41"/>
      <c r="H32" s="41"/>
      <c r="I32" s="48" t="str">
        <f aca="false">IF($E32="Nee","Buiten scope",IF(OR($F32="",$G32="",$H32=""),"Nog te beoordelen",IF(AND($F32="Ja",$G32="Ja",$H32="Ja"),"Voldoet","Gap")))</f>
        <v>Nog te beoordelen</v>
      </c>
      <c r="J32" s="41"/>
      <c r="K32" s="43"/>
      <c r="L32" s="43"/>
      <c r="M32" s="43"/>
      <c r="N32" s="44"/>
      <c r="O32" s="50" t="s">
        <v>69</v>
      </c>
    </row>
    <row r="33" customFormat="false" ht="42" hidden="false" customHeight="true" outlineLevel="0" collapsed="false">
      <c r="A33" s="38" t="s">
        <v>322</v>
      </c>
      <c r="B33" s="52" t="s">
        <v>106</v>
      </c>
      <c r="C33" s="53" t="s">
        <v>45</v>
      </c>
      <c r="D33" s="54" t="s">
        <v>323</v>
      </c>
      <c r="E33" s="41" t="s">
        <v>68</v>
      </c>
      <c r="F33" s="41"/>
      <c r="G33" s="41"/>
      <c r="H33" s="41"/>
      <c r="I33" s="40" t="str">
        <f aca="false">IF($E33="Nee","Buiten scope",IF(OR($F33="",$G33="",$H33=""),"Nog te beoordelen",IF(AND($F33="Ja",$G33="Ja",$H33="Ja"),"Voldoet","Gap")))</f>
        <v>Nog te beoordelen</v>
      </c>
      <c r="J33" s="41"/>
      <c r="K33" s="43"/>
      <c r="L33" s="43"/>
      <c r="M33" s="43"/>
      <c r="N33" s="44"/>
      <c r="O33" s="45" t="s">
        <v>69</v>
      </c>
    </row>
    <row r="34" customFormat="false" ht="42" hidden="false" customHeight="true" outlineLevel="0" collapsed="false">
      <c r="A34" s="46" t="s">
        <v>324</v>
      </c>
      <c r="B34" s="55" t="s">
        <v>108</v>
      </c>
      <c r="C34" s="56" t="s">
        <v>45</v>
      </c>
      <c r="D34" s="57" t="s">
        <v>325</v>
      </c>
      <c r="E34" s="41" t="s">
        <v>68</v>
      </c>
      <c r="F34" s="41"/>
      <c r="G34" s="41"/>
      <c r="H34" s="41"/>
      <c r="I34" s="48" t="str">
        <f aca="false">IF($E34="Nee","Buiten scope",IF(OR($F34="",$G34="",$H34=""),"Nog te beoordelen",IF(AND($F34="Ja",$G34="Ja",$H34="Ja"),"Voldoet","Gap")))</f>
        <v>Nog te beoordelen</v>
      </c>
      <c r="J34" s="41"/>
      <c r="K34" s="43"/>
      <c r="L34" s="43"/>
      <c r="M34" s="43"/>
      <c r="N34" s="44"/>
      <c r="O34" s="50" t="s">
        <v>69</v>
      </c>
    </row>
    <row r="35" customFormat="false" ht="42" hidden="false" customHeight="true" outlineLevel="0" collapsed="false">
      <c r="A35" s="38" t="s">
        <v>326</v>
      </c>
      <c r="B35" s="52" t="s">
        <v>108</v>
      </c>
      <c r="C35" s="53" t="s">
        <v>45</v>
      </c>
      <c r="D35" s="54" t="s">
        <v>327</v>
      </c>
      <c r="E35" s="41" t="s">
        <v>68</v>
      </c>
      <c r="F35" s="41"/>
      <c r="G35" s="41"/>
      <c r="H35" s="41"/>
      <c r="I35" s="40" t="str">
        <f aca="false">IF($E35="Nee","Buiten scope",IF(OR($F35="",$G35="",$H35=""),"Nog te beoordelen",IF(AND($F35="Ja",$G35="Ja",$H35="Ja"),"Voldoet","Gap")))</f>
        <v>Nog te beoordelen</v>
      </c>
      <c r="J35" s="41"/>
      <c r="K35" s="43"/>
      <c r="L35" s="43"/>
      <c r="M35" s="43"/>
      <c r="N35" s="44"/>
      <c r="O35" s="45" t="s">
        <v>69</v>
      </c>
    </row>
    <row r="36" customFormat="false" ht="42" hidden="false" customHeight="true" outlineLevel="0" collapsed="false">
      <c r="A36" s="46" t="s">
        <v>328</v>
      </c>
      <c r="B36" s="55" t="s">
        <v>108</v>
      </c>
      <c r="C36" s="56" t="s">
        <v>45</v>
      </c>
      <c r="D36" s="57" t="s">
        <v>329</v>
      </c>
      <c r="E36" s="41" t="s">
        <v>68</v>
      </c>
      <c r="F36" s="41"/>
      <c r="G36" s="41"/>
      <c r="H36" s="41"/>
      <c r="I36" s="48" t="str">
        <f aca="false">IF($E36="Nee","Buiten scope",IF(OR($F36="",$G36="",$H36=""),"Nog te beoordelen",IF(AND($F36="Ja",$G36="Ja",$H36="Ja"),"Voldoet","Gap")))</f>
        <v>Nog te beoordelen</v>
      </c>
      <c r="J36" s="41"/>
      <c r="K36" s="43"/>
      <c r="L36" s="43"/>
      <c r="M36" s="43"/>
      <c r="N36" s="44"/>
      <c r="O36" s="50" t="s">
        <v>69</v>
      </c>
    </row>
    <row r="37" customFormat="false" ht="42" hidden="false" customHeight="true" outlineLevel="0" collapsed="false">
      <c r="A37" s="38" t="s">
        <v>330</v>
      </c>
      <c r="B37" s="52" t="s">
        <v>108</v>
      </c>
      <c r="C37" s="53" t="s">
        <v>45</v>
      </c>
      <c r="D37" s="54" t="s">
        <v>331</v>
      </c>
      <c r="E37" s="41" t="s">
        <v>68</v>
      </c>
      <c r="F37" s="41"/>
      <c r="G37" s="41"/>
      <c r="H37" s="41"/>
      <c r="I37" s="40" t="str">
        <f aca="false">IF($E37="Nee","Buiten scope",IF(OR($F37="",$G37="",$H37=""),"Nog te beoordelen",IF(AND($F37="Ja",$G37="Ja",$H37="Ja"),"Voldoet","Gap")))</f>
        <v>Nog te beoordelen</v>
      </c>
      <c r="J37" s="41"/>
      <c r="K37" s="43"/>
      <c r="L37" s="43"/>
      <c r="M37" s="43"/>
      <c r="N37" s="44"/>
      <c r="O37" s="45" t="s">
        <v>69</v>
      </c>
    </row>
    <row r="38" customFormat="false" ht="42" hidden="false" customHeight="true" outlineLevel="0" collapsed="false">
      <c r="A38" s="46" t="s">
        <v>332</v>
      </c>
      <c r="B38" s="55" t="s">
        <v>110</v>
      </c>
      <c r="C38" s="56" t="s">
        <v>45</v>
      </c>
      <c r="D38" s="57" t="s">
        <v>333</v>
      </c>
      <c r="E38" s="41" t="s">
        <v>68</v>
      </c>
      <c r="F38" s="41"/>
      <c r="G38" s="41"/>
      <c r="H38" s="41"/>
      <c r="I38" s="48" t="str">
        <f aca="false">IF($E38="Nee","Buiten scope",IF(OR($F38="",$G38="",$H38=""),"Nog te beoordelen",IF(AND($F38="Ja",$G38="Ja",$H38="Ja"),"Voldoet","Gap")))</f>
        <v>Nog te beoordelen</v>
      </c>
      <c r="J38" s="41"/>
      <c r="K38" s="43"/>
      <c r="L38" s="43"/>
      <c r="M38" s="43"/>
      <c r="N38" s="44"/>
      <c r="O38" s="50" t="s">
        <v>69</v>
      </c>
    </row>
    <row r="39" customFormat="false" ht="42" hidden="false" customHeight="true" outlineLevel="0" collapsed="false">
      <c r="A39" s="38" t="s">
        <v>334</v>
      </c>
      <c r="B39" s="52" t="s">
        <v>110</v>
      </c>
      <c r="C39" s="53" t="s">
        <v>45</v>
      </c>
      <c r="D39" s="54" t="s">
        <v>335</v>
      </c>
      <c r="E39" s="41" t="s">
        <v>68</v>
      </c>
      <c r="F39" s="41"/>
      <c r="G39" s="41"/>
      <c r="H39" s="41"/>
      <c r="I39" s="40" t="str">
        <f aca="false">IF($E39="Nee","Buiten scope",IF(OR($F39="",$G39="",$H39=""),"Nog te beoordelen",IF(AND($F39="Ja",$G39="Ja",$H39="Ja"),"Voldoet","Gap")))</f>
        <v>Nog te beoordelen</v>
      </c>
      <c r="J39" s="41"/>
      <c r="K39" s="43"/>
      <c r="L39" s="43"/>
      <c r="M39" s="43"/>
      <c r="N39" s="44"/>
      <c r="O39" s="45" t="s">
        <v>69</v>
      </c>
    </row>
    <row r="40" customFormat="false" ht="42" hidden="false" customHeight="true" outlineLevel="0" collapsed="false">
      <c r="A40" s="46" t="s">
        <v>336</v>
      </c>
      <c r="B40" s="55" t="s">
        <v>112</v>
      </c>
      <c r="C40" s="56" t="s">
        <v>45</v>
      </c>
      <c r="D40" s="57" t="s">
        <v>337</v>
      </c>
      <c r="E40" s="41" t="s">
        <v>68</v>
      </c>
      <c r="F40" s="41"/>
      <c r="G40" s="41"/>
      <c r="H40" s="41"/>
      <c r="I40" s="48" t="str">
        <f aca="false">IF($E40="Nee","Buiten scope",IF(OR($F40="",$G40="",$H40=""),"Nog te beoordelen",IF(AND($F40="Ja",$G40="Ja",$H40="Ja"),"Voldoet","Gap")))</f>
        <v>Nog te beoordelen</v>
      </c>
      <c r="J40" s="41"/>
      <c r="K40" s="43"/>
      <c r="L40" s="43"/>
      <c r="M40" s="43"/>
      <c r="N40" s="44"/>
      <c r="O40" s="50" t="s">
        <v>69</v>
      </c>
    </row>
    <row r="41" customFormat="false" ht="42" hidden="false" customHeight="true" outlineLevel="0" collapsed="false">
      <c r="A41" s="38" t="s">
        <v>338</v>
      </c>
      <c r="B41" s="52" t="s">
        <v>114</v>
      </c>
      <c r="C41" s="53" t="s">
        <v>45</v>
      </c>
      <c r="D41" s="54" t="s">
        <v>339</v>
      </c>
      <c r="E41" s="41" t="s">
        <v>68</v>
      </c>
      <c r="F41" s="41"/>
      <c r="G41" s="41"/>
      <c r="H41" s="41"/>
      <c r="I41" s="40" t="str">
        <f aca="false">IF($E41="Nee","Buiten scope",IF(OR($F41="",$G41="",$H41=""),"Nog te beoordelen",IF(AND($F41="Ja",$G41="Ja",$H41="Ja"),"Voldoet","Gap")))</f>
        <v>Nog te beoordelen</v>
      </c>
      <c r="J41" s="41"/>
      <c r="K41" s="43"/>
      <c r="L41" s="43"/>
      <c r="M41" s="43"/>
      <c r="N41" s="44"/>
      <c r="O41" s="45" t="s">
        <v>69</v>
      </c>
    </row>
    <row r="42" customFormat="false" ht="42" hidden="false" customHeight="true" outlineLevel="0" collapsed="false">
      <c r="A42" s="46" t="s">
        <v>340</v>
      </c>
      <c r="B42" s="55" t="s">
        <v>114</v>
      </c>
      <c r="C42" s="56" t="s">
        <v>45</v>
      </c>
      <c r="D42" s="57" t="s">
        <v>341</v>
      </c>
      <c r="E42" s="41" t="s">
        <v>68</v>
      </c>
      <c r="F42" s="41"/>
      <c r="G42" s="41"/>
      <c r="H42" s="41"/>
      <c r="I42" s="48" t="str">
        <f aca="false">IF($E42="Nee","Buiten scope",IF(OR($F42="",$G42="",$H42=""),"Nog te beoordelen",IF(AND($F42="Ja",$G42="Ja",$H42="Ja"),"Voldoet","Gap")))</f>
        <v>Nog te beoordelen</v>
      </c>
      <c r="J42" s="41"/>
      <c r="K42" s="43"/>
      <c r="L42" s="43"/>
      <c r="M42" s="43"/>
      <c r="N42" s="44"/>
      <c r="O42" s="50" t="s">
        <v>69</v>
      </c>
    </row>
    <row r="43" customFormat="false" ht="42" hidden="false" customHeight="true" outlineLevel="0" collapsed="false">
      <c r="A43" s="38" t="s">
        <v>342</v>
      </c>
      <c r="B43" s="52" t="s">
        <v>114</v>
      </c>
      <c r="C43" s="53" t="s">
        <v>45</v>
      </c>
      <c r="D43" s="54" t="s">
        <v>343</v>
      </c>
      <c r="E43" s="41" t="s">
        <v>68</v>
      </c>
      <c r="F43" s="41"/>
      <c r="G43" s="41"/>
      <c r="H43" s="41"/>
      <c r="I43" s="40" t="str">
        <f aca="false">IF($E43="Nee","Buiten scope",IF(OR($F43="",$G43="",$H43=""),"Nog te beoordelen",IF(AND($F43="Ja",$G43="Ja",$H43="Ja"),"Voldoet","Gap")))</f>
        <v>Nog te beoordelen</v>
      </c>
      <c r="J43" s="41"/>
      <c r="K43" s="43"/>
      <c r="L43" s="43"/>
      <c r="M43" s="43"/>
      <c r="N43" s="44"/>
      <c r="O43" s="45" t="s">
        <v>69</v>
      </c>
    </row>
    <row r="44" customFormat="false" ht="42" hidden="false" customHeight="true" outlineLevel="0" collapsed="false">
      <c r="A44" s="46" t="s">
        <v>344</v>
      </c>
      <c r="B44" s="55" t="s">
        <v>114</v>
      </c>
      <c r="C44" s="56" t="s">
        <v>45</v>
      </c>
      <c r="D44" s="57" t="s">
        <v>345</v>
      </c>
      <c r="E44" s="41" t="s">
        <v>68</v>
      </c>
      <c r="F44" s="41"/>
      <c r="G44" s="41"/>
      <c r="H44" s="41"/>
      <c r="I44" s="48" t="str">
        <f aca="false">IF($E44="Nee","Buiten scope",IF(OR($F44="",$G44="",$H44=""),"Nog te beoordelen",IF(AND($F44="Ja",$G44="Ja",$H44="Ja"),"Voldoet","Gap")))</f>
        <v>Nog te beoordelen</v>
      </c>
      <c r="J44" s="41"/>
      <c r="K44" s="43"/>
      <c r="L44" s="43"/>
      <c r="M44" s="43"/>
      <c r="N44" s="44"/>
      <c r="O44" s="50" t="s">
        <v>69</v>
      </c>
    </row>
    <row r="45" customFormat="false" ht="42" hidden="false" customHeight="true" outlineLevel="0" collapsed="false">
      <c r="A45" s="38" t="s">
        <v>346</v>
      </c>
      <c r="B45" s="52" t="s">
        <v>114</v>
      </c>
      <c r="C45" s="53" t="s">
        <v>45</v>
      </c>
      <c r="D45" s="54" t="s">
        <v>347</v>
      </c>
      <c r="E45" s="41" t="s">
        <v>68</v>
      </c>
      <c r="F45" s="41"/>
      <c r="G45" s="41"/>
      <c r="H45" s="41"/>
      <c r="I45" s="40" t="str">
        <f aca="false">IF($E45="Nee","Buiten scope",IF(OR($F45="",$G45="",$H45=""),"Nog te beoordelen",IF(AND($F45="Ja",$G45="Ja",$H45="Ja"),"Voldoet","Gap")))</f>
        <v>Nog te beoordelen</v>
      </c>
      <c r="J45" s="41"/>
      <c r="K45" s="43"/>
      <c r="L45" s="43"/>
      <c r="M45" s="43"/>
      <c r="N45" s="44"/>
      <c r="O45" s="45" t="s">
        <v>69</v>
      </c>
    </row>
    <row r="46" customFormat="false" ht="42" hidden="false" customHeight="true" outlineLevel="0" collapsed="false">
      <c r="A46" s="46" t="s">
        <v>348</v>
      </c>
      <c r="B46" s="55" t="s">
        <v>114</v>
      </c>
      <c r="C46" s="56" t="s">
        <v>45</v>
      </c>
      <c r="D46" s="57" t="s">
        <v>349</v>
      </c>
      <c r="E46" s="41" t="s">
        <v>68</v>
      </c>
      <c r="F46" s="41"/>
      <c r="G46" s="41"/>
      <c r="H46" s="41"/>
      <c r="I46" s="48" t="str">
        <f aca="false">IF($E46="Nee","Buiten scope",IF(OR($F46="",$G46="",$H46=""),"Nog te beoordelen",IF(AND($F46="Ja",$G46="Ja",$H46="Ja"),"Voldoet","Gap")))</f>
        <v>Nog te beoordelen</v>
      </c>
      <c r="J46" s="41"/>
      <c r="K46" s="43"/>
      <c r="L46" s="43"/>
      <c r="M46" s="43"/>
      <c r="N46" s="44"/>
      <c r="O46" s="50" t="s">
        <v>69</v>
      </c>
    </row>
    <row r="47" customFormat="false" ht="42" hidden="false" customHeight="true" outlineLevel="0" collapsed="false">
      <c r="A47" s="38" t="s">
        <v>350</v>
      </c>
      <c r="B47" s="52" t="s">
        <v>114</v>
      </c>
      <c r="C47" s="53" t="s">
        <v>45</v>
      </c>
      <c r="D47" s="54" t="s">
        <v>351</v>
      </c>
      <c r="E47" s="41" t="s">
        <v>68</v>
      </c>
      <c r="F47" s="41"/>
      <c r="G47" s="41"/>
      <c r="H47" s="41"/>
      <c r="I47" s="40" t="str">
        <f aca="false">IF($E47="Nee","Buiten scope",IF(OR($F47="",$G47="",$H47=""),"Nog te beoordelen",IF(AND($F47="Ja",$G47="Ja",$H47="Ja"),"Voldoet","Gap")))</f>
        <v>Nog te beoordelen</v>
      </c>
      <c r="J47" s="41"/>
      <c r="K47" s="43"/>
      <c r="L47" s="43"/>
      <c r="M47" s="43"/>
      <c r="N47" s="44"/>
      <c r="O47" s="45" t="s">
        <v>69</v>
      </c>
    </row>
    <row r="48" customFormat="false" ht="42" hidden="false" customHeight="true" outlineLevel="0" collapsed="false">
      <c r="A48" s="46" t="s">
        <v>352</v>
      </c>
      <c r="B48" s="55" t="s">
        <v>118</v>
      </c>
      <c r="C48" s="56" t="s">
        <v>45</v>
      </c>
      <c r="D48" s="57" t="s">
        <v>353</v>
      </c>
      <c r="E48" s="41" t="s">
        <v>68</v>
      </c>
      <c r="F48" s="41"/>
      <c r="G48" s="41"/>
      <c r="H48" s="41"/>
      <c r="I48" s="48" t="str">
        <f aca="false">IF($E48="Nee","Buiten scope",IF(OR($F48="",$G48="",$H48=""),"Nog te beoordelen",IF(AND($F48="Ja",$G48="Ja",$H48="Ja"),"Voldoet","Gap")))</f>
        <v>Nog te beoordelen</v>
      </c>
      <c r="J48" s="41"/>
      <c r="K48" s="43"/>
      <c r="L48" s="43"/>
      <c r="M48" s="43"/>
      <c r="N48" s="44"/>
      <c r="O48" s="50" t="s">
        <v>69</v>
      </c>
    </row>
    <row r="49" customFormat="false" ht="42" hidden="false" customHeight="true" outlineLevel="0" collapsed="false">
      <c r="A49" s="38" t="s">
        <v>354</v>
      </c>
      <c r="B49" s="52" t="s">
        <v>120</v>
      </c>
      <c r="C49" s="53" t="s">
        <v>45</v>
      </c>
      <c r="D49" s="54" t="s">
        <v>355</v>
      </c>
      <c r="E49" s="41" t="s">
        <v>68</v>
      </c>
      <c r="F49" s="41"/>
      <c r="G49" s="41"/>
      <c r="H49" s="41"/>
      <c r="I49" s="40" t="str">
        <f aca="false">IF($E49="Nee","Buiten scope",IF(OR($F49="",$G49="",$H49=""),"Nog te beoordelen",IF(AND($F49="Ja",$G49="Ja",$H49="Ja"),"Voldoet","Gap")))</f>
        <v>Nog te beoordelen</v>
      </c>
      <c r="J49" s="41"/>
      <c r="K49" s="43"/>
      <c r="L49" s="43"/>
      <c r="M49" s="43"/>
      <c r="N49" s="44"/>
      <c r="O49" s="45" t="s">
        <v>69</v>
      </c>
    </row>
    <row r="50" customFormat="false" ht="42" hidden="false" customHeight="true" outlineLevel="0" collapsed="false">
      <c r="A50" s="46" t="s">
        <v>356</v>
      </c>
      <c r="B50" s="55" t="s">
        <v>120</v>
      </c>
      <c r="C50" s="56" t="s">
        <v>45</v>
      </c>
      <c r="D50" s="57" t="s">
        <v>357</v>
      </c>
      <c r="E50" s="41" t="s">
        <v>68</v>
      </c>
      <c r="F50" s="41"/>
      <c r="G50" s="41"/>
      <c r="H50" s="41"/>
      <c r="I50" s="48" t="str">
        <f aca="false">IF($E50="Nee","Buiten scope",IF(OR($F50="",$G50="",$H50=""),"Nog te beoordelen",IF(AND($F50="Ja",$G50="Ja",$H50="Ja"),"Voldoet","Gap")))</f>
        <v>Nog te beoordelen</v>
      </c>
      <c r="J50" s="41"/>
      <c r="K50" s="43"/>
      <c r="L50" s="43"/>
      <c r="M50" s="43"/>
      <c r="N50" s="44"/>
      <c r="O50" s="50" t="s">
        <v>69</v>
      </c>
    </row>
    <row r="51" customFormat="false" ht="42" hidden="false" customHeight="true" outlineLevel="0" collapsed="false">
      <c r="A51" s="38" t="s">
        <v>358</v>
      </c>
      <c r="B51" s="52" t="s">
        <v>122</v>
      </c>
      <c r="C51" s="53" t="s">
        <v>45</v>
      </c>
      <c r="D51" s="54" t="s">
        <v>359</v>
      </c>
      <c r="E51" s="41" t="s">
        <v>68</v>
      </c>
      <c r="F51" s="41"/>
      <c r="G51" s="41"/>
      <c r="H51" s="41"/>
      <c r="I51" s="40" t="str">
        <f aca="false">IF($E51="Nee","Buiten scope",IF(OR($F51="",$G51="",$H51=""),"Nog te beoordelen",IF(AND($F51="Ja",$G51="Ja",$H51="Ja"),"Voldoet","Gap")))</f>
        <v>Nog te beoordelen</v>
      </c>
      <c r="J51" s="41"/>
      <c r="K51" s="43"/>
      <c r="L51" s="43"/>
      <c r="M51" s="43"/>
      <c r="N51" s="44"/>
      <c r="O51" s="45" t="s">
        <v>69</v>
      </c>
    </row>
    <row r="52" customFormat="false" ht="42" hidden="false" customHeight="true" outlineLevel="0" collapsed="false">
      <c r="A52" s="46" t="s">
        <v>360</v>
      </c>
      <c r="B52" s="55" t="s">
        <v>126</v>
      </c>
      <c r="C52" s="56" t="s">
        <v>45</v>
      </c>
      <c r="D52" s="57" t="s">
        <v>361</v>
      </c>
      <c r="E52" s="41" t="s">
        <v>68</v>
      </c>
      <c r="F52" s="41"/>
      <c r="G52" s="41"/>
      <c r="H52" s="41"/>
      <c r="I52" s="48" t="str">
        <f aca="false">IF($E52="Nee","Buiten scope",IF(OR($F52="",$G52="",$H52=""),"Nog te beoordelen",IF(AND($F52="Ja",$G52="Ja",$H52="Ja"),"Voldoet","Gap")))</f>
        <v>Nog te beoordelen</v>
      </c>
      <c r="J52" s="41"/>
      <c r="K52" s="43"/>
      <c r="L52" s="43"/>
      <c r="M52" s="43"/>
      <c r="N52" s="44"/>
      <c r="O52" s="50" t="s">
        <v>69</v>
      </c>
    </row>
    <row r="53" customFormat="false" ht="42" hidden="false" customHeight="true" outlineLevel="0" collapsed="false">
      <c r="A53" s="38" t="s">
        <v>362</v>
      </c>
      <c r="B53" s="52" t="s">
        <v>126</v>
      </c>
      <c r="C53" s="53" t="s">
        <v>45</v>
      </c>
      <c r="D53" s="54" t="s">
        <v>363</v>
      </c>
      <c r="E53" s="41" t="s">
        <v>68</v>
      </c>
      <c r="F53" s="41"/>
      <c r="G53" s="41"/>
      <c r="H53" s="41"/>
      <c r="I53" s="40" t="str">
        <f aca="false">IF($E53="Nee","Buiten scope",IF(OR($F53="",$G53="",$H53=""),"Nog te beoordelen",IF(AND($F53="Ja",$G53="Ja",$H53="Ja"),"Voldoet","Gap")))</f>
        <v>Nog te beoordelen</v>
      </c>
      <c r="J53" s="41"/>
      <c r="K53" s="43"/>
      <c r="L53" s="43"/>
      <c r="M53" s="43"/>
      <c r="N53" s="44"/>
      <c r="O53" s="45" t="s">
        <v>69</v>
      </c>
    </row>
    <row r="54" customFormat="false" ht="42" hidden="false" customHeight="true" outlineLevel="0" collapsed="false">
      <c r="A54" s="46" t="s">
        <v>364</v>
      </c>
      <c r="B54" s="55" t="s">
        <v>132</v>
      </c>
      <c r="C54" s="56" t="s">
        <v>45</v>
      </c>
      <c r="D54" s="57" t="s">
        <v>365</v>
      </c>
      <c r="E54" s="41" t="s">
        <v>68</v>
      </c>
      <c r="F54" s="41"/>
      <c r="G54" s="41"/>
      <c r="H54" s="41"/>
      <c r="I54" s="48" t="str">
        <f aca="false">IF($E54="Nee","Buiten scope",IF(OR($F54="",$G54="",$H54=""),"Nog te beoordelen",IF(AND($F54="Ja",$G54="Ja",$H54="Ja"),"Voldoet","Gap")))</f>
        <v>Nog te beoordelen</v>
      </c>
      <c r="J54" s="41"/>
      <c r="K54" s="43"/>
      <c r="L54" s="43"/>
      <c r="M54" s="43"/>
      <c r="N54" s="44"/>
      <c r="O54" s="50" t="s">
        <v>69</v>
      </c>
    </row>
    <row r="55" customFormat="false" ht="42" hidden="false" customHeight="true" outlineLevel="0" collapsed="false">
      <c r="A55" s="38" t="s">
        <v>366</v>
      </c>
      <c r="B55" s="52" t="s">
        <v>136</v>
      </c>
      <c r="C55" s="53" t="s">
        <v>45</v>
      </c>
      <c r="D55" s="54" t="s">
        <v>367</v>
      </c>
      <c r="E55" s="41" t="s">
        <v>68</v>
      </c>
      <c r="F55" s="41"/>
      <c r="G55" s="41"/>
      <c r="H55" s="41"/>
      <c r="I55" s="40" t="str">
        <f aca="false">IF($E55="Nee","Buiten scope",IF(OR($F55="",$G55="",$H55=""),"Nog te beoordelen",IF(AND($F55="Ja",$G55="Ja",$H55="Ja"),"Voldoet","Gap")))</f>
        <v>Nog te beoordelen</v>
      </c>
      <c r="J55" s="41"/>
      <c r="K55" s="43"/>
      <c r="L55" s="43"/>
      <c r="M55" s="43"/>
      <c r="N55" s="44"/>
      <c r="O55" s="45" t="s">
        <v>69</v>
      </c>
    </row>
    <row r="56" customFormat="false" ht="42" hidden="false" customHeight="true" outlineLevel="0" collapsed="false">
      <c r="A56" s="46" t="s">
        <v>368</v>
      </c>
      <c r="B56" s="55" t="s">
        <v>138</v>
      </c>
      <c r="C56" s="56" t="s">
        <v>45</v>
      </c>
      <c r="D56" s="57" t="s">
        <v>369</v>
      </c>
      <c r="E56" s="41" t="s">
        <v>68</v>
      </c>
      <c r="F56" s="41"/>
      <c r="G56" s="41"/>
      <c r="H56" s="41"/>
      <c r="I56" s="48" t="str">
        <f aca="false">IF($E56="Nee","Buiten scope",IF(OR($F56="",$G56="",$H56=""),"Nog te beoordelen",IF(AND($F56="Ja",$G56="Ja",$H56="Ja"),"Voldoet","Gap")))</f>
        <v>Nog te beoordelen</v>
      </c>
      <c r="J56" s="41"/>
      <c r="K56" s="43"/>
      <c r="L56" s="43"/>
      <c r="M56" s="43"/>
      <c r="N56" s="44"/>
      <c r="O56" s="50" t="s">
        <v>69</v>
      </c>
    </row>
    <row r="57" customFormat="false" ht="42" hidden="false" customHeight="true" outlineLevel="0" collapsed="false">
      <c r="A57" s="38" t="s">
        <v>370</v>
      </c>
      <c r="B57" s="52" t="s">
        <v>142</v>
      </c>
      <c r="C57" s="53" t="s">
        <v>46</v>
      </c>
      <c r="D57" s="54" t="s">
        <v>371</v>
      </c>
      <c r="E57" s="41" t="s">
        <v>68</v>
      </c>
      <c r="F57" s="41"/>
      <c r="G57" s="41"/>
      <c r="H57" s="41"/>
      <c r="I57" s="40" t="str">
        <f aca="false">IF($E57="Nee","Buiten scope",IF(OR($F57="",$G57="",$H57=""),"Nog te beoordelen",IF(AND($F57="Ja",$G57="Ja",$H57="Ja"),"Voldoet","Gap")))</f>
        <v>Nog te beoordelen</v>
      </c>
      <c r="J57" s="41"/>
      <c r="K57" s="43"/>
      <c r="L57" s="43"/>
      <c r="M57" s="43"/>
      <c r="N57" s="44"/>
      <c r="O57" s="45" t="s">
        <v>69</v>
      </c>
    </row>
    <row r="58" customFormat="false" ht="42" hidden="false" customHeight="true" outlineLevel="0" collapsed="false">
      <c r="A58" s="46" t="s">
        <v>372</v>
      </c>
      <c r="B58" s="55" t="s">
        <v>144</v>
      </c>
      <c r="C58" s="56" t="s">
        <v>46</v>
      </c>
      <c r="D58" s="57" t="s">
        <v>373</v>
      </c>
      <c r="E58" s="41" t="s">
        <v>68</v>
      </c>
      <c r="F58" s="41"/>
      <c r="G58" s="41"/>
      <c r="H58" s="41"/>
      <c r="I58" s="48" t="str">
        <f aca="false">IF($E58="Nee","Buiten scope",IF(OR($F58="",$G58="",$H58=""),"Nog te beoordelen",IF(AND($F58="Ja",$G58="Ja",$H58="Ja"),"Voldoet","Gap")))</f>
        <v>Nog te beoordelen</v>
      </c>
      <c r="J58" s="41"/>
      <c r="K58" s="43"/>
      <c r="L58" s="43"/>
      <c r="M58" s="43"/>
      <c r="N58" s="44"/>
      <c r="O58" s="50" t="s">
        <v>69</v>
      </c>
    </row>
    <row r="59" customFormat="false" ht="42" hidden="false" customHeight="true" outlineLevel="0" collapsed="false">
      <c r="A59" s="38" t="s">
        <v>374</v>
      </c>
      <c r="B59" s="52" t="s">
        <v>146</v>
      </c>
      <c r="C59" s="53" t="s">
        <v>46</v>
      </c>
      <c r="D59" s="54" t="s">
        <v>375</v>
      </c>
      <c r="E59" s="41" t="s">
        <v>68</v>
      </c>
      <c r="F59" s="41"/>
      <c r="G59" s="41"/>
      <c r="H59" s="41"/>
      <c r="I59" s="40" t="str">
        <f aca="false">IF($E59="Nee","Buiten scope",IF(OR($F59="",$G59="",$H59=""),"Nog te beoordelen",IF(AND($F59="Ja",$G59="Ja",$H59="Ja"),"Voldoet","Gap")))</f>
        <v>Nog te beoordelen</v>
      </c>
      <c r="J59" s="41"/>
      <c r="K59" s="43"/>
      <c r="L59" s="43"/>
      <c r="M59" s="43"/>
      <c r="N59" s="44"/>
      <c r="O59" s="45" t="s">
        <v>69</v>
      </c>
    </row>
    <row r="60" customFormat="false" ht="42" hidden="false" customHeight="true" outlineLevel="0" collapsed="false">
      <c r="A60" s="46" t="s">
        <v>376</v>
      </c>
      <c r="B60" s="55" t="s">
        <v>146</v>
      </c>
      <c r="C60" s="56" t="s">
        <v>46</v>
      </c>
      <c r="D60" s="57" t="s">
        <v>377</v>
      </c>
      <c r="E60" s="41" t="s">
        <v>68</v>
      </c>
      <c r="F60" s="41"/>
      <c r="G60" s="41"/>
      <c r="H60" s="41"/>
      <c r="I60" s="48" t="str">
        <f aca="false">IF($E60="Nee","Buiten scope",IF(OR($F60="",$G60="",$H60=""),"Nog te beoordelen",IF(AND($F60="Ja",$G60="Ja",$H60="Ja"),"Voldoet","Gap")))</f>
        <v>Nog te beoordelen</v>
      </c>
      <c r="J60" s="41"/>
      <c r="K60" s="43"/>
      <c r="L60" s="43"/>
      <c r="M60" s="43"/>
      <c r="N60" s="44"/>
      <c r="O60" s="50" t="s">
        <v>69</v>
      </c>
    </row>
    <row r="61" customFormat="false" ht="42" hidden="false" customHeight="true" outlineLevel="0" collapsed="false">
      <c r="A61" s="38" t="s">
        <v>378</v>
      </c>
      <c r="B61" s="52" t="s">
        <v>146</v>
      </c>
      <c r="C61" s="53" t="s">
        <v>46</v>
      </c>
      <c r="D61" s="54" t="s">
        <v>379</v>
      </c>
      <c r="E61" s="41" t="s">
        <v>68</v>
      </c>
      <c r="F61" s="41"/>
      <c r="G61" s="41"/>
      <c r="H61" s="41"/>
      <c r="I61" s="40" t="str">
        <f aca="false">IF($E61="Nee","Buiten scope",IF(OR($F61="",$G61="",$H61=""),"Nog te beoordelen",IF(AND($F61="Ja",$G61="Ja",$H61="Ja"),"Voldoet","Gap")))</f>
        <v>Nog te beoordelen</v>
      </c>
      <c r="J61" s="41"/>
      <c r="K61" s="43"/>
      <c r="L61" s="43"/>
      <c r="M61" s="43"/>
      <c r="N61" s="44"/>
      <c r="O61" s="45" t="s">
        <v>69</v>
      </c>
    </row>
    <row r="62" customFormat="false" ht="42" hidden="false" customHeight="true" outlineLevel="0" collapsed="false">
      <c r="A62" s="46" t="s">
        <v>380</v>
      </c>
      <c r="B62" s="55" t="s">
        <v>146</v>
      </c>
      <c r="C62" s="56" t="s">
        <v>46</v>
      </c>
      <c r="D62" s="57" t="s">
        <v>381</v>
      </c>
      <c r="E62" s="41" t="s">
        <v>68</v>
      </c>
      <c r="F62" s="41"/>
      <c r="G62" s="41"/>
      <c r="H62" s="41"/>
      <c r="I62" s="48" t="str">
        <f aca="false">IF($E62="Nee","Buiten scope",IF(OR($F62="",$G62="",$H62=""),"Nog te beoordelen",IF(AND($F62="Ja",$G62="Ja",$H62="Ja"),"Voldoet","Gap")))</f>
        <v>Nog te beoordelen</v>
      </c>
      <c r="J62" s="41"/>
      <c r="K62" s="43"/>
      <c r="L62" s="43"/>
      <c r="M62" s="43"/>
      <c r="N62" s="44"/>
      <c r="O62" s="50" t="s">
        <v>69</v>
      </c>
    </row>
    <row r="63" customFormat="false" ht="42" hidden="false" customHeight="true" outlineLevel="0" collapsed="false">
      <c r="A63" s="38" t="s">
        <v>382</v>
      </c>
      <c r="B63" s="52" t="s">
        <v>156</v>
      </c>
      <c r="C63" s="53" t="s">
        <v>46</v>
      </c>
      <c r="D63" s="54" t="s">
        <v>383</v>
      </c>
      <c r="E63" s="41" t="s">
        <v>68</v>
      </c>
      <c r="F63" s="41"/>
      <c r="G63" s="41"/>
      <c r="H63" s="41"/>
      <c r="I63" s="40" t="str">
        <f aca="false">IF($E63="Nee","Buiten scope",IF(OR($F63="",$G63="",$H63=""),"Nog te beoordelen",IF(AND($F63="Ja",$G63="Ja",$H63="Ja"),"Voldoet","Gap")))</f>
        <v>Nog te beoordelen</v>
      </c>
      <c r="J63" s="41"/>
      <c r="K63" s="43"/>
      <c r="L63" s="43"/>
      <c r="M63" s="43"/>
      <c r="N63" s="44"/>
      <c r="O63" s="45" t="s">
        <v>69</v>
      </c>
    </row>
    <row r="64" customFormat="false" ht="42" hidden="false" customHeight="true" outlineLevel="0" collapsed="false">
      <c r="A64" s="46" t="s">
        <v>384</v>
      </c>
      <c r="B64" s="55" t="s">
        <v>158</v>
      </c>
      <c r="C64" s="56" t="s">
        <v>47</v>
      </c>
      <c r="D64" s="57" t="s">
        <v>385</v>
      </c>
      <c r="E64" s="41" t="s">
        <v>68</v>
      </c>
      <c r="F64" s="41"/>
      <c r="G64" s="41"/>
      <c r="H64" s="41"/>
      <c r="I64" s="48" t="str">
        <f aca="false">IF($E64="Nee","Buiten scope",IF(OR($F64="",$G64="",$H64=""),"Nog te beoordelen",IF(AND($F64="Ja",$G64="Ja",$H64="Ja"),"Voldoet","Gap")))</f>
        <v>Nog te beoordelen</v>
      </c>
      <c r="J64" s="41"/>
      <c r="K64" s="43"/>
      <c r="L64" s="43"/>
      <c r="M64" s="43"/>
      <c r="N64" s="44"/>
      <c r="O64" s="50" t="s">
        <v>69</v>
      </c>
    </row>
    <row r="65" customFormat="false" ht="42" hidden="false" customHeight="true" outlineLevel="0" collapsed="false">
      <c r="A65" s="38" t="s">
        <v>386</v>
      </c>
      <c r="B65" s="52" t="s">
        <v>160</v>
      </c>
      <c r="C65" s="53" t="s">
        <v>47</v>
      </c>
      <c r="D65" s="54" t="s">
        <v>387</v>
      </c>
      <c r="E65" s="41" t="s">
        <v>68</v>
      </c>
      <c r="F65" s="41"/>
      <c r="G65" s="41"/>
      <c r="H65" s="41"/>
      <c r="I65" s="40" t="str">
        <f aca="false">IF($E65="Nee","Buiten scope",IF(OR($F65="",$G65="",$H65=""),"Nog te beoordelen",IF(AND($F65="Ja",$G65="Ja",$H65="Ja"),"Voldoet","Gap")))</f>
        <v>Nog te beoordelen</v>
      </c>
      <c r="J65" s="41"/>
      <c r="K65" s="43"/>
      <c r="L65" s="43"/>
      <c r="M65" s="43"/>
      <c r="N65" s="44"/>
      <c r="O65" s="45" t="s">
        <v>69</v>
      </c>
    </row>
    <row r="66" customFormat="false" ht="42" hidden="false" customHeight="true" outlineLevel="0" collapsed="false">
      <c r="A66" s="46" t="s">
        <v>388</v>
      </c>
      <c r="B66" s="55" t="s">
        <v>170</v>
      </c>
      <c r="C66" s="56" t="s">
        <v>47</v>
      </c>
      <c r="D66" s="57" t="s">
        <v>389</v>
      </c>
      <c r="E66" s="41" t="s">
        <v>68</v>
      </c>
      <c r="F66" s="41"/>
      <c r="G66" s="41"/>
      <c r="H66" s="41"/>
      <c r="I66" s="48" t="str">
        <f aca="false">IF($E66="Nee","Buiten scope",IF(OR($F66="",$G66="",$H66=""),"Nog te beoordelen",IF(AND($F66="Ja",$G66="Ja",$H66="Ja"),"Voldoet","Gap")))</f>
        <v>Nog te beoordelen</v>
      </c>
      <c r="J66" s="41"/>
      <c r="K66" s="43"/>
      <c r="L66" s="43"/>
      <c r="M66" s="43"/>
      <c r="N66" s="44"/>
      <c r="O66" s="50" t="s">
        <v>69</v>
      </c>
    </row>
    <row r="67" customFormat="false" ht="42" hidden="false" customHeight="true" outlineLevel="0" collapsed="false">
      <c r="A67" s="38" t="s">
        <v>390</v>
      </c>
      <c r="B67" s="52" t="s">
        <v>176</v>
      </c>
      <c r="C67" s="53" t="s">
        <v>47</v>
      </c>
      <c r="D67" s="54" t="s">
        <v>391</v>
      </c>
      <c r="E67" s="41" t="s">
        <v>68</v>
      </c>
      <c r="F67" s="41"/>
      <c r="G67" s="41"/>
      <c r="H67" s="41"/>
      <c r="I67" s="40" t="str">
        <f aca="false">IF($E67="Nee","Buiten scope",IF(OR($F67="",$G67="",$H67=""),"Nog te beoordelen",IF(AND($F67="Ja",$G67="Ja",$H67="Ja"),"Voldoet","Gap")))</f>
        <v>Nog te beoordelen</v>
      </c>
      <c r="J67" s="41"/>
      <c r="K67" s="43"/>
      <c r="L67" s="43"/>
      <c r="M67" s="43"/>
      <c r="N67" s="44"/>
      <c r="O67" s="45" t="s">
        <v>69</v>
      </c>
    </row>
    <row r="68" customFormat="false" ht="42" hidden="false" customHeight="true" outlineLevel="0" collapsed="false">
      <c r="A68" s="46" t="s">
        <v>392</v>
      </c>
      <c r="B68" s="55" t="s">
        <v>176</v>
      </c>
      <c r="C68" s="56" t="s">
        <v>47</v>
      </c>
      <c r="D68" s="57" t="s">
        <v>393</v>
      </c>
      <c r="E68" s="41" t="s">
        <v>68</v>
      </c>
      <c r="F68" s="41"/>
      <c r="G68" s="41"/>
      <c r="H68" s="41"/>
      <c r="I68" s="48" t="str">
        <f aca="false">IF($E68="Nee","Buiten scope",IF(OR($F68="",$G68="",$H68=""),"Nog te beoordelen",IF(AND($F68="Ja",$G68="Ja",$H68="Ja"),"Voldoet","Gap")))</f>
        <v>Nog te beoordelen</v>
      </c>
      <c r="J68" s="41"/>
      <c r="K68" s="43"/>
      <c r="L68" s="43"/>
      <c r="M68" s="43"/>
      <c r="N68" s="44"/>
      <c r="O68" s="50" t="s">
        <v>69</v>
      </c>
    </row>
    <row r="69" customFormat="false" ht="42" hidden="false" customHeight="true" outlineLevel="0" collapsed="false">
      <c r="A69" s="38" t="s">
        <v>394</v>
      </c>
      <c r="B69" s="52" t="s">
        <v>176</v>
      </c>
      <c r="C69" s="53" t="s">
        <v>47</v>
      </c>
      <c r="D69" s="54" t="s">
        <v>395</v>
      </c>
      <c r="E69" s="41" t="s">
        <v>68</v>
      </c>
      <c r="F69" s="41"/>
      <c r="G69" s="41"/>
      <c r="H69" s="41"/>
      <c r="I69" s="40" t="str">
        <f aca="false">IF($E69="Nee","Buiten scope",IF(OR($F69="",$G69="",$H69=""),"Nog te beoordelen",IF(AND($F69="Ja",$G69="Ja",$H69="Ja"),"Voldoet","Gap")))</f>
        <v>Nog te beoordelen</v>
      </c>
      <c r="J69" s="41"/>
      <c r="K69" s="43"/>
      <c r="L69" s="43"/>
      <c r="M69" s="43"/>
      <c r="N69" s="44"/>
      <c r="O69" s="45" t="s">
        <v>69</v>
      </c>
    </row>
    <row r="70" customFormat="false" ht="42" hidden="false" customHeight="true" outlineLevel="0" collapsed="false">
      <c r="A70" s="46" t="s">
        <v>396</v>
      </c>
      <c r="B70" s="55" t="s">
        <v>186</v>
      </c>
      <c r="C70" s="56" t="s">
        <v>48</v>
      </c>
      <c r="D70" s="57" t="s">
        <v>397</v>
      </c>
      <c r="E70" s="41" t="s">
        <v>68</v>
      </c>
      <c r="F70" s="41"/>
      <c r="G70" s="41"/>
      <c r="H70" s="41"/>
      <c r="I70" s="48" t="str">
        <f aca="false">IF($E70="Nee","Buiten scope",IF(OR($F70="",$G70="",$H70=""),"Nog te beoordelen",IF(AND($F70="Ja",$G70="Ja",$H70="Ja"),"Voldoet","Gap")))</f>
        <v>Nog te beoordelen</v>
      </c>
      <c r="J70" s="41"/>
      <c r="K70" s="43"/>
      <c r="L70" s="43"/>
      <c r="M70" s="43"/>
      <c r="N70" s="44"/>
      <c r="O70" s="50" t="s">
        <v>69</v>
      </c>
    </row>
    <row r="71" customFormat="false" ht="42" hidden="false" customHeight="true" outlineLevel="0" collapsed="false">
      <c r="A71" s="38" t="s">
        <v>398</v>
      </c>
      <c r="B71" s="52" t="s">
        <v>186</v>
      </c>
      <c r="C71" s="53" t="s">
        <v>48</v>
      </c>
      <c r="D71" s="54" t="s">
        <v>399</v>
      </c>
      <c r="E71" s="41" t="s">
        <v>68</v>
      </c>
      <c r="F71" s="41"/>
      <c r="G71" s="41"/>
      <c r="H71" s="41"/>
      <c r="I71" s="40" t="str">
        <f aca="false">IF($E71="Nee","Buiten scope",IF(OR($F71="",$G71="",$H71=""),"Nog te beoordelen",IF(AND($F71="Ja",$G71="Ja",$H71="Ja"),"Voldoet","Gap")))</f>
        <v>Nog te beoordelen</v>
      </c>
      <c r="J71" s="41"/>
      <c r="K71" s="43"/>
      <c r="L71" s="43"/>
      <c r="M71" s="43"/>
      <c r="N71" s="44"/>
      <c r="O71" s="45" t="s">
        <v>69</v>
      </c>
    </row>
    <row r="72" customFormat="false" ht="42" hidden="false" customHeight="true" outlineLevel="0" collapsed="false">
      <c r="A72" s="46" t="s">
        <v>400</v>
      </c>
      <c r="B72" s="55" t="s">
        <v>188</v>
      </c>
      <c r="C72" s="56" t="s">
        <v>48</v>
      </c>
      <c r="D72" s="57" t="s">
        <v>401</v>
      </c>
      <c r="E72" s="41" t="s">
        <v>68</v>
      </c>
      <c r="F72" s="41"/>
      <c r="G72" s="41"/>
      <c r="H72" s="41"/>
      <c r="I72" s="48" t="str">
        <f aca="false">IF($E72="Nee","Buiten scope",IF(OR($F72="",$G72="",$H72=""),"Nog te beoordelen",IF(AND($F72="Ja",$G72="Ja",$H72="Ja"),"Voldoet","Gap")))</f>
        <v>Nog te beoordelen</v>
      </c>
      <c r="J72" s="41"/>
      <c r="K72" s="43"/>
      <c r="L72" s="43"/>
      <c r="M72" s="43"/>
      <c r="N72" s="44"/>
      <c r="O72" s="50" t="s">
        <v>69</v>
      </c>
    </row>
    <row r="73" customFormat="false" ht="42" hidden="false" customHeight="true" outlineLevel="0" collapsed="false">
      <c r="A73" s="38" t="s">
        <v>402</v>
      </c>
      <c r="B73" s="52" t="s">
        <v>190</v>
      </c>
      <c r="C73" s="53" t="s">
        <v>48</v>
      </c>
      <c r="D73" s="54" t="s">
        <v>403</v>
      </c>
      <c r="E73" s="41" t="s">
        <v>68</v>
      </c>
      <c r="F73" s="41"/>
      <c r="G73" s="41"/>
      <c r="H73" s="41"/>
      <c r="I73" s="40" t="str">
        <f aca="false">IF($E73="Nee","Buiten scope",IF(OR($F73="",$G73="",$H73=""),"Nog te beoordelen",IF(AND($F73="Ja",$G73="Ja",$H73="Ja"),"Voldoet","Gap")))</f>
        <v>Nog te beoordelen</v>
      </c>
      <c r="J73" s="41"/>
      <c r="K73" s="43"/>
      <c r="L73" s="43"/>
      <c r="M73" s="43"/>
      <c r="N73" s="44"/>
      <c r="O73" s="45" t="s">
        <v>69</v>
      </c>
    </row>
    <row r="74" customFormat="false" ht="42" hidden="false" customHeight="true" outlineLevel="0" collapsed="false">
      <c r="A74" s="46" t="s">
        <v>404</v>
      </c>
      <c r="B74" s="55" t="s">
        <v>190</v>
      </c>
      <c r="C74" s="56" t="s">
        <v>48</v>
      </c>
      <c r="D74" s="57" t="s">
        <v>405</v>
      </c>
      <c r="E74" s="41" t="s">
        <v>68</v>
      </c>
      <c r="F74" s="41"/>
      <c r="G74" s="41"/>
      <c r="H74" s="41"/>
      <c r="I74" s="48" t="str">
        <f aca="false">IF($E74="Nee","Buiten scope",IF(OR($F74="",$G74="",$H74=""),"Nog te beoordelen",IF(AND($F74="Ja",$G74="Ja",$H74="Ja"),"Voldoet","Gap")))</f>
        <v>Nog te beoordelen</v>
      </c>
      <c r="J74" s="41"/>
      <c r="K74" s="43"/>
      <c r="L74" s="43"/>
      <c r="M74" s="43"/>
      <c r="N74" s="44"/>
      <c r="O74" s="50" t="s">
        <v>69</v>
      </c>
    </row>
    <row r="75" customFormat="false" ht="42" hidden="false" customHeight="true" outlineLevel="0" collapsed="false">
      <c r="A75" s="38" t="s">
        <v>406</v>
      </c>
      <c r="B75" s="52" t="s">
        <v>194</v>
      </c>
      <c r="C75" s="53" t="s">
        <v>48</v>
      </c>
      <c r="D75" s="54" t="s">
        <v>407</v>
      </c>
      <c r="E75" s="41" t="s">
        <v>68</v>
      </c>
      <c r="F75" s="41"/>
      <c r="G75" s="41"/>
      <c r="H75" s="41"/>
      <c r="I75" s="40" t="str">
        <f aca="false">IF($E75="Nee","Buiten scope",IF(OR($F75="",$G75="",$H75=""),"Nog te beoordelen",IF(AND($F75="Ja",$G75="Ja",$H75="Ja"),"Voldoet","Gap")))</f>
        <v>Nog te beoordelen</v>
      </c>
      <c r="J75" s="41"/>
      <c r="K75" s="43"/>
      <c r="L75" s="43"/>
      <c r="M75" s="43"/>
      <c r="N75" s="44"/>
      <c r="O75" s="45" t="s">
        <v>69</v>
      </c>
    </row>
    <row r="76" customFormat="false" ht="42" hidden="false" customHeight="true" outlineLevel="0" collapsed="false">
      <c r="A76" s="46" t="s">
        <v>408</v>
      </c>
      <c r="B76" s="55" t="s">
        <v>198</v>
      </c>
      <c r="C76" s="56" t="s">
        <v>48</v>
      </c>
      <c r="D76" s="57" t="s">
        <v>409</v>
      </c>
      <c r="E76" s="41" t="s">
        <v>68</v>
      </c>
      <c r="F76" s="41"/>
      <c r="G76" s="41"/>
      <c r="H76" s="41"/>
      <c r="I76" s="48" t="str">
        <f aca="false">IF($E76="Nee","Buiten scope",IF(OR($F76="",$G76="",$H76=""),"Nog te beoordelen",IF(AND($F76="Ja",$G76="Ja",$H76="Ja"),"Voldoet","Gap")))</f>
        <v>Nog te beoordelen</v>
      </c>
      <c r="J76" s="41"/>
      <c r="K76" s="43"/>
      <c r="L76" s="43"/>
      <c r="M76" s="43"/>
      <c r="N76" s="44"/>
      <c r="O76" s="50" t="s">
        <v>69</v>
      </c>
    </row>
    <row r="77" customFormat="false" ht="42" hidden="false" customHeight="true" outlineLevel="0" collapsed="false">
      <c r="A77" s="38" t="s">
        <v>410</v>
      </c>
      <c r="B77" s="52" t="s">
        <v>198</v>
      </c>
      <c r="C77" s="53" t="s">
        <v>48</v>
      </c>
      <c r="D77" s="54" t="s">
        <v>411</v>
      </c>
      <c r="E77" s="41" t="s">
        <v>68</v>
      </c>
      <c r="F77" s="41"/>
      <c r="G77" s="41"/>
      <c r="H77" s="41"/>
      <c r="I77" s="40" t="str">
        <f aca="false">IF($E77="Nee","Buiten scope",IF(OR($F77="",$G77="",$H77=""),"Nog te beoordelen",IF(AND($F77="Ja",$G77="Ja",$H77="Ja"),"Voldoet","Gap")))</f>
        <v>Nog te beoordelen</v>
      </c>
      <c r="J77" s="41"/>
      <c r="K77" s="43"/>
      <c r="L77" s="43"/>
      <c r="M77" s="43"/>
      <c r="N77" s="44"/>
      <c r="O77" s="45" t="s">
        <v>69</v>
      </c>
    </row>
    <row r="78" customFormat="false" ht="42" hidden="false" customHeight="true" outlineLevel="0" collapsed="false">
      <c r="A78" s="46" t="s">
        <v>412</v>
      </c>
      <c r="B78" s="55" t="s">
        <v>198</v>
      </c>
      <c r="C78" s="56" t="s">
        <v>48</v>
      </c>
      <c r="D78" s="57" t="s">
        <v>413</v>
      </c>
      <c r="E78" s="41" t="s">
        <v>68</v>
      </c>
      <c r="F78" s="41"/>
      <c r="G78" s="41"/>
      <c r="H78" s="41"/>
      <c r="I78" s="48" t="str">
        <f aca="false">IF($E78="Nee","Buiten scope",IF(OR($F78="",$G78="",$H78=""),"Nog te beoordelen",IF(AND($F78="Ja",$G78="Ja",$H78="Ja"),"Voldoet","Gap")))</f>
        <v>Nog te beoordelen</v>
      </c>
      <c r="J78" s="41"/>
      <c r="K78" s="43"/>
      <c r="L78" s="43"/>
      <c r="M78" s="43"/>
      <c r="N78" s="44"/>
      <c r="O78" s="50" t="s">
        <v>69</v>
      </c>
    </row>
    <row r="79" customFormat="false" ht="42" hidden="false" customHeight="true" outlineLevel="0" collapsed="false">
      <c r="A79" s="38" t="s">
        <v>414</v>
      </c>
      <c r="B79" s="52" t="s">
        <v>198</v>
      </c>
      <c r="C79" s="53" t="s">
        <v>48</v>
      </c>
      <c r="D79" s="54" t="s">
        <v>415</v>
      </c>
      <c r="E79" s="41" t="s">
        <v>68</v>
      </c>
      <c r="F79" s="41"/>
      <c r="G79" s="41"/>
      <c r="H79" s="41"/>
      <c r="I79" s="40" t="str">
        <f aca="false">IF($E79="Nee","Buiten scope",IF(OR($F79="",$G79="",$H79=""),"Nog te beoordelen",IF(AND($F79="Ja",$G79="Ja",$H79="Ja"),"Voldoet","Gap")))</f>
        <v>Nog te beoordelen</v>
      </c>
      <c r="J79" s="41"/>
      <c r="K79" s="43"/>
      <c r="L79" s="43"/>
      <c r="M79" s="43"/>
      <c r="N79" s="44"/>
      <c r="O79" s="45" t="s">
        <v>69</v>
      </c>
    </row>
    <row r="80" customFormat="false" ht="42" hidden="false" customHeight="true" outlineLevel="0" collapsed="false">
      <c r="A80" s="46" t="s">
        <v>416</v>
      </c>
      <c r="B80" s="55" t="s">
        <v>200</v>
      </c>
      <c r="C80" s="56" t="s">
        <v>48</v>
      </c>
      <c r="D80" s="57" t="s">
        <v>417</v>
      </c>
      <c r="E80" s="41" t="s">
        <v>68</v>
      </c>
      <c r="F80" s="41"/>
      <c r="G80" s="41"/>
      <c r="H80" s="41"/>
      <c r="I80" s="48" t="str">
        <f aca="false">IF($E80="Nee","Buiten scope",IF(OR($F80="",$G80="",$H80=""),"Nog te beoordelen",IF(AND($F80="Ja",$G80="Ja",$H80="Ja"),"Voldoet","Gap")))</f>
        <v>Nog te beoordelen</v>
      </c>
      <c r="J80" s="41"/>
      <c r="K80" s="43"/>
      <c r="L80" s="43"/>
      <c r="M80" s="43"/>
      <c r="N80" s="44"/>
      <c r="O80" s="50" t="s">
        <v>69</v>
      </c>
    </row>
    <row r="81" customFormat="false" ht="42" hidden="false" customHeight="true" outlineLevel="0" collapsed="false">
      <c r="A81" s="38" t="s">
        <v>418</v>
      </c>
      <c r="B81" s="52" t="s">
        <v>200</v>
      </c>
      <c r="C81" s="53" t="s">
        <v>48</v>
      </c>
      <c r="D81" s="54" t="s">
        <v>419</v>
      </c>
      <c r="E81" s="41" t="s">
        <v>68</v>
      </c>
      <c r="F81" s="41"/>
      <c r="G81" s="41"/>
      <c r="H81" s="41"/>
      <c r="I81" s="40" t="str">
        <f aca="false">IF($E81="Nee","Buiten scope",IF(OR($F81="",$G81="",$H81=""),"Nog te beoordelen",IF(AND($F81="Ja",$G81="Ja",$H81="Ja"),"Voldoet","Gap")))</f>
        <v>Nog te beoordelen</v>
      </c>
      <c r="J81" s="41"/>
      <c r="K81" s="43"/>
      <c r="L81" s="43"/>
      <c r="M81" s="43"/>
      <c r="N81" s="44"/>
      <c r="O81" s="45" t="s">
        <v>69</v>
      </c>
    </row>
    <row r="82" customFormat="false" ht="42" hidden="false" customHeight="true" outlineLevel="0" collapsed="false">
      <c r="A82" s="46" t="s">
        <v>420</v>
      </c>
      <c r="B82" s="55" t="s">
        <v>200</v>
      </c>
      <c r="C82" s="56" t="s">
        <v>48</v>
      </c>
      <c r="D82" s="57" t="s">
        <v>421</v>
      </c>
      <c r="E82" s="41" t="s">
        <v>68</v>
      </c>
      <c r="F82" s="41"/>
      <c r="G82" s="41"/>
      <c r="H82" s="41"/>
      <c r="I82" s="48" t="str">
        <f aca="false">IF($E82="Nee","Buiten scope",IF(OR($F82="",$G82="",$H82=""),"Nog te beoordelen",IF(AND($F82="Ja",$G82="Ja",$H82="Ja"),"Voldoet","Gap")))</f>
        <v>Nog te beoordelen</v>
      </c>
      <c r="J82" s="41"/>
      <c r="K82" s="43"/>
      <c r="L82" s="43"/>
      <c r="M82" s="43"/>
      <c r="N82" s="44"/>
      <c r="O82" s="50" t="s">
        <v>69</v>
      </c>
    </row>
    <row r="83" customFormat="false" ht="42" hidden="false" customHeight="true" outlineLevel="0" collapsed="false">
      <c r="A83" s="38" t="s">
        <v>422</v>
      </c>
      <c r="B83" s="52" t="s">
        <v>200</v>
      </c>
      <c r="C83" s="53" t="s">
        <v>48</v>
      </c>
      <c r="D83" s="54" t="s">
        <v>423</v>
      </c>
      <c r="E83" s="41" t="s">
        <v>68</v>
      </c>
      <c r="F83" s="41"/>
      <c r="G83" s="41"/>
      <c r="H83" s="41"/>
      <c r="I83" s="40" t="str">
        <f aca="false">IF($E83="Nee","Buiten scope",IF(OR($F83="",$G83="",$H83=""),"Nog te beoordelen",IF(AND($F83="Ja",$G83="Ja",$H83="Ja"),"Voldoet","Gap")))</f>
        <v>Nog te beoordelen</v>
      </c>
      <c r="J83" s="41"/>
      <c r="K83" s="43"/>
      <c r="L83" s="43"/>
      <c r="M83" s="43"/>
      <c r="N83" s="44"/>
      <c r="O83" s="45" t="s">
        <v>69</v>
      </c>
    </row>
    <row r="84" customFormat="false" ht="42" hidden="false" customHeight="true" outlineLevel="0" collapsed="false">
      <c r="A84" s="46" t="s">
        <v>424</v>
      </c>
      <c r="B84" s="55" t="s">
        <v>200</v>
      </c>
      <c r="C84" s="56" t="s">
        <v>48</v>
      </c>
      <c r="D84" s="57" t="s">
        <v>425</v>
      </c>
      <c r="E84" s="41" t="s">
        <v>68</v>
      </c>
      <c r="F84" s="41"/>
      <c r="G84" s="41"/>
      <c r="H84" s="41"/>
      <c r="I84" s="48" t="str">
        <f aca="false">IF($E84="Nee","Buiten scope",IF(OR($F84="",$G84="",$H84=""),"Nog te beoordelen",IF(AND($F84="Ja",$G84="Ja",$H84="Ja"),"Voldoet","Gap")))</f>
        <v>Nog te beoordelen</v>
      </c>
      <c r="J84" s="41"/>
      <c r="K84" s="43"/>
      <c r="L84" s="43"/>
      <c r="M84" s="43"/>
      <c r="N84" s="44"/>
      <c r="O84" s="50" t="s">
        <v>69</v>
      </c>
    </row>
    <row r="85" customFormat="false" ht="42" hidden="false" customHeight="true" outlineLevel="0" collapsed="false">
      <c r="A85" s="38" t="s">
        <v>426</v>
      </c>
      <c r="B85" s="52" t="s">
        <v>210</v>
      </c>
      <c r="C85" s="53" t="s">
        <v>48</v>
      </c>
      <c r="D85" s="54" t="s">
        <v>427</v>
      </c>
      <c r="E85" s="41" t="s">
        <v>68</v>
      </c>
      <c r="F85" s="41"/>
      <c r="G85" s="41"/>
      <c r="H85" s="41"/>
      <c r="I85" s="40" t="str">
        <f aca="false">IF($E85="Nee","Buiten scope",IF(OR($F85="",$G85="",$H85=""),"Nog te beoordelen",IF(AND($F85="Ja",$G85="Ja",$H85="Ja"),"Voldoet","Gap")))</f>
        <v>Nog te beoordelen</v>
      </c>
      <c r="J85" s="41"/>
      <c r="K85" s="43"/>
      <c r="L85" s="43"/>
      <c r="M85" s="43"/>
      <c r="N85" s="44"/>
      <c r="O85" s="45" t="s">
        <v>69</v>
      </c>
    </row>
    <row r="86" customFormat="false" ht="42" hidden="false" customHeight="true" outlineLevel="0" collapsed="false">
      <c r="A86" s="46" t="s">
        <v>428</v>
      </c>
      <c r="B86" s="55" t="s">
        <v>210</v>
      </c>
      <c r="C86" s="56" t="s">
        <v>48</v>
      </c>
      <c r="D86" s="57" t="s">
        <v>429</v>
      </c>
      <c r="E86" s="41" t="s">
        <v>68</v>
      </c>
      <c r="F86" s="41"/>
      <c r="G86" s="41"/>
      <c r="H86" s="41"/>
      <c r="I86" s="48" t="str">
        <f aca="false">IF($E86="Nee","Buiten scope",IF(OR($F86="",$G86="",$H86=""),"Nog te beoordelen",IF(AND($F86="Ja",$G86="Ja",$H86="Ja"),"Voldoet","Gap")))</f>
        <v>Nog te beoordelen</v>
      </c>
      <c r="J86" s="41"/>
      <c r="K86" s="43"/>
      <c r="L86" s="43"/>
      <c r="M86" s="43"/>
      <c r="N86" s="44"/>
      <c r="O86" s="50" t="s">
        <v>69</v>
      </c>
    </row>
    <row r="87" customFormat="false" ht="42" hidden="false" customHeight="true" outlineLevel="0" collapsed="false">
      <c r="A87" s="38" t="s">
        <v>430</v>
      </c>
      <c r="B87" s="52" t="s">
        <v>210</v>
      </c>
      <c r="C87" s="53" t="s">
        <v>48</v>
      </c>
      <c r="D87" s="54" t="s">
        <v>431</v>
      </c>
      <c r="E87" s="41" t="s">
        <v>68</v>
      </c>
      <c r="F87" s="41"/>
      <c r="G87" s="41"/>
      <c r="H87" s="41"/>
      <c r="I87" s="40" t="str">
        <f aca="false">IF($E87="Nee","Buiten scope",IF(OR($F87="",$G87="",$H87=""),"Nog te beoordelen",IF(AND($F87="Ja",$G87="Ja",$H87="Ja"),"Voldoet","Gap")))</f>
        <v>Nog te beoordelen</v>
      </c>
      <c r="J87" s="41"/>
      <c r="K87" s="43"/>
      <c r="L87" s="43"/>
      <c r="M87" s="43"/>
      <c r="N87" s="44"/>
      <c r="O87" s="45" t="s">
        <v>69</v>
      </c>
    </row>
    <row r="88" customFormat="false" ht="42" hidden="false" customHeight="true" outlineLevel="0" collapsed="false">
      <c r="A88" s="46" t="s">
        <v>432</v>
      </c>
      <c r="B88" s="55" t="s">
        <v>210</v>
      </c>
      <c r="C88" s="56" t="s">
        <v>48</v>
      </c>
      <c r="D88" s="57" t="s">
        <v>433</v>
      </c>
      <c r="E88" s="41" t="s">
        <v>68</v>
      </c>
      <c r="F88" s="41"/>
      <c r="G88" s="41"/>
      <c r="H88" s="41"/>
      <c r="I88" s="48" t="str">
        <f aca="false">IF($E88="Nee","Buiten scope",IF(OR($F88="",$G88="",$H88=""),"Nog te beoordelen",IF(AND($F88="Ja",$G88="Ja",$H88="Ja"),"Voldoet","Gap")))</f>
        <v>Nog te beoordelen</v>
      </c>
      <c r="J88" s="41"/>
      <c r="K88" s="43"/>
      <c r="L88" s="43"/>
      <c r="M88" s="43"/>
      <c r="N88" s="44"/>
      <c r="O88" s="50" t="s">
        <v>69</v>
      </c>
    </row>
    <row r="89" customFormat="false" ht="42" hidden="false" customHeight="true" outlineLevel="0" collapsed="false">
      <c r="A89" s="38" t="s">
        <v>434</v>
      </c>
      <c r="B89" s="52" t="s">
        <v>214</v>
      </c>
      <c r="C89" s="53" t="s">
        <v>48</v>
      </c>
      <c r="D89" s="54" t="s">
        <v>435</v>
      </c>
      <c r="E89" s="41" t="s">
        <v>68</v>
      </c>
      <c r="F89" s="41"/>
      <c r="G89" s="41"/>
      <c r="H89" s="41"/>
      <c r="I89" s="40" t="str">
        <f aca="false">IF($E89="Nee","Buiten scope",IF(OR($F89="",$G89="",$H89=""),"Nog te beoordelen",IF(AND($F89="Ja",$G89="Ja",$H89="Ja"),"Voldoet","Gap")))</f>
        <v>Nog te beoordelen</v>
      </c>
      <c r="J89" s="41"/>
      <c r="K89" s="43"/>
      <c r="L89" s="43"/>
      <c r="M89" s="43"/>
      <c r="N89" s="44"/>
      <c r="O89" s="45" t="s">
        <v>69</v>
      </c>
    </row>
    <row r="90" customFormat="false" ht="42" hidden="false" customHeight="true" outlineLevel="0" collapsed="false">
      <c r="A90" s="46" t="s">
        <v>436</v>
      </c>
      <c r="B90" s="55" t="s">
        <v>214</v>
      </c>
      <c r="C90" s="56" t="s">
        <v>48</v>
      </c>
      <c r="D90" s="57" t="s">
        <v>437</v>
      </c>
      <c r="E90" s="41" t="s">
        <v>68</v>
      </c>
      <c r="F90" s="41"/>
      <c r="G90" s="41"/>
      <c r="H90" s="41"/>
      <c r="I90" s="48" t="str">
        <f aca="false">IF($E90="Nee","Buiten scope",IF(OR($F90="",$G90="",$H90=""),"Nog te beoordelen",IF(AND($F90="Ja",$G90="Ja",$H90="Ja"),"Voldoet","Gap")))</f>
        <v>Nog te beoordelen</v>
      </c>
      <c r="J90" s="41"/>
      <c r="K90" s="43"/>
      <c r="L90" s="43"/>
      <c r="M90" s="43"/>
      <c r="N90" s="44"/>
      <c r="O90" s="50" t="s">
        <v>69</v>
      </c>
    </row>
    <row r="91" customFormat="false" ht="42" hidden="false" customHeight="true" outlineLevel="0" collapsed="false">
      <c r="A91" s="38" t="s">
        <v>438</v>
      </c>
      <c r="B91" s="52" t="s">
        <v>214</v>
      </c>
      <c r="C91" s="53" t="s">
        <v>48</v>
      </c>
      <c r="D91" s="54" t="s">
        <v>439</v>
      </c>
      <c r="E91" s="41" t="s">
        <v>68</v>
      </c>
      <c r="F91" s="41"/>
      <c r="G91" s="41"/>
      <c r="H91" s="41"/>
      <c r="I91" s="40" t="str">
        <f aca="false">IF($E91="Nee","Buiten scope",IF(OR($F91="",$G91="",$H91=""),"Nog te beoordelen",IF(AND($F91="Ja",$G91="Ja",$H91="Ja"),"Voldoet","Gap")))</f>
        <v>Nog te beoordelen</v>
      </c>
      <c r="J91" s="41"/>
      <c r="K91" s="43"/>
      <c r="L91" s="43"/>
      <c r="M91" s="43"/>
      <c r="N91" s="44"/>
      <c r="O91" s="45" t="s">
        <v>69</v>
      </c>
    </row>
    <row r="92" customFormat="false" ht="42" hidden="false" customHeight="true" outlineLevel="0" collapsed="false">
      <c r="A92" s="46" t="s">
        <v>440</v>
      </c>
      <c r="B92" s="55" t="s">
        <v>214</v>
      </c>
      <c r="C92" s="56" t="s">
        <v>48</v>
      </c>
      <c r="D92" s="57" t="s">
        <v>441</v>
      </c>
      <c r="E92" s="41" t="s">
        <v>68</v>
      </c>
      <c r="F92" s="41"/>
      <c r="G92" s="41"/>
      <c r="H92" s="41"/>
      <c r="I92" s="48" t="str">
        <f aca="false">IF($E92="Nee","Buiten scope",IF(OR($F92="",$G92="",$H92=""),"Nog te beoordelen",IF(AND($F92="Ja",$G92="Ja",$H92="Ja"),"Voldoet","Gap")))</f>
        <v>Nog te beoordelen</v>
      </c>
      <c r="J92" s="41"/>
      <c r="K92" s="43"/>
      <c r="L92" s="43"/>
      <c r="M92" s="43"/>
      <c r="N92" s="44"/>
      <c r="O92" s="50" t="s">
        <v>69</v>
      </c>
    </row>
    <row r="93" customFormat="false" ht="42" hidden="false" customHeight="true" outlineLevel="0" collapsed="false">
      <c r="A93" s="38" t="s">
        <v>442</v>
      </c>
      <c r="B93" s="52" t="s">
        <v>214</v>
      </c>
      <c r="C93" s="53" t="s">
        <v>48</v>
      </c>
      <c r="D93" s="54" t="s">
        <v>443</v>
      </c>
      <c r="E93" s="41" t="s">
        <v>68</v>
      </c>
      <c r="F93" s="41"/>
      <c r="G93" s="41"/>
      <c r="H93" s="41"/>
      <c r="I93" s="40" t="str">
        <f aca="false">IF($E93="Nee","Buiten scope",IF(OR($F93="",$G93="",$H93=""),"Nog te beoordelen",IF(AND($F93="Ja",$G93="Ja",$H93="Ja"),"Voldoet","Gap")))</f>
        <v>Nog te beoordelen</v>
      </c>
      <c r="J93" s="41"/>
      <c r="K93" s="43"/>
      <c r="L93" s="43"/>
      <c r="M93" s="43"/>
      <c r="N93" s="44"/>
      <c r="O93" s="45" t="s">
        <v>69</v>
      </c>
    </row>
    <row r="94" customFormat="false" ht="42" hidden="false" customHeight="true" outlineLevel="0" collapsed="false">
      <c r="A94" s="46" t="s">
        <v>444</v>
      </c>
      <c r="B94" s="55" t="s">
        <v>214</v>
      </c>
      <c r="C94" s="56" t="s">
        <v>48</v>
      </c>
      <c r="D94" s="57" t="s">
        <v>445</v>
      </c>
      <c r="E94" s="41" t="s">
        <v>68</v>
      </c>
      <c r="F94" s="41"/>
      <c r="G94" s="41"/>
      <c r="H94" s="41"/>
      <c r="I94" s="48" t="str">
        <f aca="false">IF($E94="Nee","Buiten scope",IF(OR($F94="",$G94="",$H94=""),"Nog te beoordelen",IF(AND($F94="Ja",$G94="Ja",$H94="Ja"),"Voldoet","Gap")))</f>
        <v>Nog te beoordelen</v>
      </c>
      <c r="J94" s="41"/>
      <c r="K94" s="43"/>
      <c r="L94" s="43"/>
      <c r="M94" s="43"/>
      <c r="N94" s="44"/>
      <c r="O94" s="50" t="s">
        <v>69</v>
      </c>
    </row>
    <row r="95" customFormat="false" ht="42" hidden="false" customHeight="true" outlineLevel="0" collapsed="false">
      <c r="A95" s="38" t="s">
        <v>446</v>
      </c>
      <c r="B95" s="52" t="s">
        <v>216</v>
      </c>
      <c r="C95" s="53" t="s">
        <v>48</v>
      </c>
      <c r="D95" s="54" t="s">
        <v>447</v>
      </c>
      <c r="E95" s="41" t="s">
        <v>68</v>
      </c>
      <c r="F95" s="41"/>
      <c r="G95" s="41"/>
      <c r="H95" s="41"/>
      <c r="I95" s="40" t="str">
        <f aca="false">IF($E95="Nee","Buiten scope",IF(OR($F95="",$G95="",$H95=""),"Nog te beoordelen",IF(AND($F95="Ja",$G95="Ja",$H95="Ja"),"Voldoet","Gap")))</f>
        <v>Nog te beoordelen</v>
      </c>
      <c r="J95" s="41"/>
      <c r="K95" s="43"/>
      <c r="L95" s="43"/>
      <c r="M95" s="43"/>
      <c r="N95" s="44"/>
      <c r="O95" s="45" t="s">
        <v>69</v>
      </c>
    </row>
    <row r="96" customFormat="false" ht="42" hidden="false" customHeight="true" outlineLevel="0" collapsed="false">
      <c r="A96" s="46" t="s">
        <v>448</v>
      </c>
      <c r="B96" s="55" t="s">
        <v>216</v>
      </c>
      <c r="C96" s="56" t="s">
        <v>48</v>
      </c>
      <c r="D96" s="57" t="s">
        <v>449</v>
      </c>
      <c r="E96" s="41" t="s">
        <v>68</v>
      </c>
      <c r="F96" s="41"/>
      <c r="G96" s="41"/>
      <c r="H96" s="41"/>
      <c r="I96" s="48" t="str">
        <f aca="false">IF($E96="Nee","Buiten scope",IF(OR($F96="",$G96="",$H96=""),"Nog te beoordelen",IF(AND($F96="Ja",$G96="Ja",$H96="Ja"),"Voldoet","Gap")))</f>
        <v>Nog te beoordelen</v>
      </c>
      <c r="J96" s="41"/>
      <c r="K96" s="43"/>
      <c r="L96" s="43"/>
      <c r="M96" s="43"/>
      <c r="N96" s="44"/>
      <c r="O96" s="50" t="s">
        <v>69</v>
      </c>
    </row>
    <row r="97" customFormat="false" ht="42" hidden="false" customHeight="true" outlineLevel="0" collapsed="false">
      <c r="A97" s="38" t="s">
        <v>450</v>
      </c>
      <c r="B97" s="52" t="s">
        <v>216</v>
      </c>
      <c r="C97" s="53" t="s">
        <v>48</v>
      </c>
      <c r="D97" s="54" t="s">
        <v>451</v>
      </c>
      <c r="E97" s="41" t="s">
        <v>68</v>
      </c>
      <c r="F97" s="41"/>
      <c r="G97" s="41"/>
      <c r="H97" s="41"/>
      <c r="I97" s="40" t="str">
        <f aca="false">IF($E97="Nee","Buiten scope",IF(OR($F97="",$G97="",$H97=""),"Nog te beoordelen",IF(AND($F97="Ja",$G97="Ja",$H97="Ja"),"Voldoet","Gap")))</f>
        <v>Nog te beoordelen</v>
      </c>
      <c r="J97" s="41"/>
      <c r="K97" s="43"/>
      <c r="L97" s="43"/>
      <c r="M97" s="43"/>
      <c r="N97" s="44"/>
      <c r="O97" s="45" t="s">
        <v>69</v>
      </c>
    </row>
    <row r="98" customFormat="false" ht="42" hidden="false" customHeight="true" outlineLevel="0" collapsed="false">
      <c r="A98" s="46" t="s">
        <v>452</v>
      </c>
      <c r="B98" s="55" t="s">
        <v>216</v>
      </c>
      <c r="C98" s="56" t="s">
        <v>48</v>
      </c>
      <c r="D98" s="57" t="s">
        <v>453</v>
      </c>
      <c r="E98" s="41" t="s">
        <v>68</v>
      </c>
      <c r="F98" s="41"/>
      <c r="G98" s="41"/>
      <c r="H98" s="41"/>
      <c r="I98" s="48" t="str">
        <f aca="false">IF($E98="Nee","Buiten scope",IF(OR($F98="",$G98="",$H98=""),"Nog te beoordelen",IF(AND($F98="Ja",$G98="Ja",$H98="Ja"),"Voldoet","Gap")))</f>
        <v>Nog te beoordelen</v>
      </c>
      <c r="J98" s="41"/>
      <c r="K98" s="43"/>
      <c r="L98" s="43"/>
      <c r="M98" s="43"/>
      <c r="N98" s="44"/>
      <c r="O98" s="50" t="s">
        <v>69</v>
      </c>
    </row>
    <row r="99" customFormat="false" ht="42" hidden="false" customHeight="true" outlineLevel="0" collapsed="false">
      <c r="A99" s="38" t="s">
        <v>454</v>
      </c>
      <c r="B99" s="52" t="s">
        <v>220</v>
      </c>
      <c r="C99" s="53" t="s">
        <v>48</v>
      </c>
      <c r="D99" s="54" t="s">
        <v>455</v>
      </c>
      <c r="E99" s="41" t="s">
        <v>68</v>
      </c>
      <c r="F99" s="41"/>
      <c r="G99" s="41"/>
      <c r="H99" s="41"/>
      <c r="I99" s="40" t="str">
        <f aca="false">IF($E99="Nee","Buiten scope",IF(OR($F99="",$G99="",$H99=""),"Nog te beoordelen",IF(AND($F99="Ja",$G99="Ja",$H99="Ja"),"Voldoet","Gap")))</f>
        <v>Nog te beoordelen</v>
      </c>
      <c r="J99" s="41"/>
      <c r="K99" s="43"/>
      <c r="L99" s="43"/>
      <c r="M99" s="43"/>
      <c r="N99" s="44"/>
      <c r="O99" s="45" t="s">
        <v>69</v>
      </c>
    </row>
    <row r="100" customFormat="false" ht="42" hidden="false" customHeight="true" outlineLevel="0" collapsed="false">
      <c r="A100" s="46" t="s">
        <v>456</v>
      </c>
      <c r="B100" s="55" t="s">
        <v>220</v>
      </c>
      <c r="C100" s="56" t="s">
        <v>48</v>
      </c>
      <c r="D100" s="57" t="s">
        <v>457</v>
      </c>
      <c r="E100" s="41" t="s">
        <v>68</v>
      </c>
      <c r="F100" s="41"/>
      <c r="G100" s="41"/>
      <c r="H100" s="41"/>
      <c r="I100" s="48" t="str">
        <f aca="false">IF($E100="Nee","Buiten scope",IF(OR($F100="",$G100="",$H100=""),"Nog te beoordelen",IF(AND($F100="Ja",$G100="Ja",$H100="Ja"),"Voldoet","Gap")))</f>
        <v>Nog te beoordelen</v>
      </c>
      <c r="J100" s="41"/>
      <c r="K100" s="43"/>
      <c r="L100" s="43"/>
      <c r="M100" s="43"/>
      <c r="N100" s="44"/>
      <c r="O100" s="50" t="s">
        <v>69</v>
      </c>
    </row>
    <row r="101" customFormat="false" ht="42" hidden="false" customHeight="true" outlineLevel="0" collapsed="false">
      <c r="A101" s="38" t="s">
        <v>458</v>
      </c>
      <c r="B101" s="52" t="s">
        <v>222</v>
      </c>
      <c r="C101" s="53" t="s">
        <v>48</v>
      </c>
      <c r="D101" s="54" t="s">
        <v>459</v>
      </c>
      <c r="E101" s="41" t="s">
        <v>68</v>
      </c>
      <c r="F101" s="41"/>
      <c r="G101" s="41"/>
      <c r="H101" s="41"/>
      <c r="I101" s="40" t="str">
        <f aca="false">IF($E101="Nee","Buiten scope",IF(OR($F101="",$G101="",$H101=""),"Nog te beoordelen",IF(AND($F101="Ja",$G101="Ja",$H101="Ja"),"Voldoet","Gap")))</f>
        <v>Nog te beoordelen</v>
      </c>
      <c r="J101" s="41"/>
      <c r="K101" s="43"/>
      <c r="L101" s="43"/>
      <c r="M101" s="43"/>
      <c r="N101" s="44"/>
      <c r="O101" s="45" t="s">
        <v>69</v>
      </c>
    </row>
    <row r="102" customFormat="false" ht="42" hidden="false" customHeight="true" outlineLevel="0" collapsed="false">
      <c r="A102" s="46" t="s">
        <v>460</v>
      </c>
      <c r="B102" s="55" t="s">
        <v>224</v>
      </c>
      <c r="C102" s="56" t="s">
        <v>48</v>
      </c>
      <c r="D102" s="57" t="s">
        <v>461</v>
      </c>
      <c r="E102" s="41" t="s">
        <v>68</v>
      </c>
      <c r="F102" s="41"/>
      <c r="G102" s="41"/>
      <c r="H102" s="41"/>
      <c r="I102" s="48" t="str">
        <f aca="false">IF($E102="Nee","Buiten scope",IF(OR($F102="",$G102="",$H102=""),"Nog te beoordelen",IF(AND($F102="Ja",$G102="Ja",$H102="Ja"),"Voldoet","Gap")))</f>
        <v>Nog te beoordelen</v>
      </c>
      <c r="J102" s="41"/>
      <c r="K102" s="43"/>
      <c r="L102" s="43"/>
      <c r="M102" s="43"/>
      <c r="N102" s="44"/>
      <c r="O102" s="50" t="s">
        <v>69</v>
      </c>
    </row>
    <row r="103" customFormat="false" ht="42" hidden="false" customHeight="true" outlineLevel="0" collapsed="false">
      <c r="A103" s="38" t="s">
        <v>462</v>
      </c>
      <c r="B103" s="52" t="s">
        <v>224</v>
      </c>
      <c r="C103" s="53" t="s">
        <v>48</v>
      </c>
      <c r="D103" s="54" t="s">
        <v>463</v>
      </c>
      <c r="E103" s="41" t="s">
        <v>68</v>
      </c>
      <c r="F103" s="41"/>
      <c r="G103" s="41"/>
      <c r="H103" s="41"/>
      <c r="I103" s="40" t="str">
        <f aca="false">IF($E103="Nee","Buiten scope",IF(OR($F103="",$G103="",$H103=""),"Nog te beoordelen",IF(AND($F103="Ja",$G103="Ja",$H103="Ja"),"Voldoet","Gap")))</f>
        <v>Nog te beoordelen</v>
      </c>
      <c r="J103" s="41"/>
      <c r="K103" s="43"/>
      <c r="L103" s="43"/>
      <c r="M103" s="43"/>
      <c r="N103" s="44"/>
      <c r="O103" s="45" t="s">
        <v>69</v>
      </c>
    </row>
    <row r="104" customFormat="false" ht="42" hidden="false" customHeight="true" outlineLevel="0" collapsed="false">
      <c r="A104" s="46" t="s">
        <v>464</v>
      </c>
      <c r="B104" s="55" t="s">
        <v>226</v>
      </c>
      <c r="C104" s="56" t="s">
        <v>48</v>
      </c>
      <c r="D104" s="57" t="s">
        <v>465</v>
      </c>
      <c r="E104" s="41" t="s">
        <v>68</v>
      </c>
      <c r="F104" s="41"/>
      <c r="G104" s="41"/>
      <c r="H104" s="41"/>
      <c r="I104" s="48" t="str">
        <f aca="false">IF($E104="Nee","Buiten scope",IF(OR($F104="",$G104="",$H104=""),"Nog te beoordelen",IF(AND($F104="Ja",$G104="Ja",$H104="Ja"),"Voldoet","Gap")))</f>
        <v>Nog te beoordelen</v>
      </c>
      <c r="J104" s="41"/>
      <c r="K104" s="43"/>
      <c r="L104" s="43"/>
      <c r="M104" s="43"/>
      <c r="N104" s="44"/>
      <c r="O104" s="50" t="s">
        <v>69</v>
      </c>
    </row>
    <row r="105" customFormat="false" ht="42" hidden="false" customHeight="true" outlineLevel="0" collapsed="false">
      <c r="A105" s="38" t="s">
        <v>466</v>
      </c>
      <c r="B105" s="52" t="s">
        <v>226</v>
      </c>
      <c r="C105" s="53" t="s">
        <v>48</v>
      </c>
      <c r="D105" s="54" t="s">
        <v>467</v>
      </c>
      <c r="E105" s="41" t="s">
        <v>68</v>
      </c>
      <c r="F105" s="41"/>
      <c r="G105" s="41"/>
      <c r="H105" s="41"/>
      <c r="I105" s="40" t="str">
        <f aca="false">IF($E105="Nee","Buiten scope",IF(OR($F105="",$G105="",$H105=""),"Nog te beoordelen",IF(AND($F105="Ja",$G105="Ja",$H105="Ja"),"Voldoet","Gap")))</f>
        <v>Nog te beoordelen</v>
      </c>
      <c r="J105" s="41"/>
      <c r="K105" s="43"/>
      <c r="L105" s="43"/>
      <c r="M105" s="43"/>
      <c r="N105" s="44"/>
      <c r="O105" s="45" t="s">
        <v>69</v>
      </c>
    </row>
    <row r="106" customFormat="false" ht="42" hidden="false" customHeight="true" outlineLevel="0" collapsed="false">
      <c r="A106" s="46" t="s">
        <v>468</v>
      </c>
      <c r="B106" s="55" t="s">
        <v>226</v>
      </c>
      <c r="C106" s="56" t="s">
        <v>48</v>
      </c>
      <c r="D106" s="57" t="s">
        <v>469</v>
      </c>
      <c r="E106" s="41" t="s">
        <v>68</v>
      </c>
      <c r="F106" s="41"/>
      <c r="G106" s="41"/>
      <c r="H106" s="41"/>
      <c r="I106" s="48" t="str">
        <f aca="false">IF($E106="Nee","Buiten scope",IF(OR($F106="",$G106="",$H106=""),"Nog te beoordelen",IF(AND($F106="Ja",$G106="Ja",$H106="Ja"),"Voldoet","Gap")))</f>
        <v>Nog te beoordelen</v>
      </c>
      <c r="J106" s="41"/>
      <c r="K106" s="43"/>
      <c r="L106" s="43"/>
      <c r="M106" s="43"/>
      <c r="N106" s="44"/>
      <c r="O106" s="50" t="s">
        <v>69</v>
      </c>
    </row>
    <row r="107" customFormat="false" ht="42" hidden="false" customHeight="true" outlineLevel="0" collapsed="false">
      <c r="A107" s="38" t="s">
        <v>470</v>
      </c>
      <c r="B107" s="52" t="s">
        <v>226</v>
      </c>
      <c r="C107" s="53" t="s">
        <v>48</v>
      </c>
      <c r="D107" s="54" t="s">
        <v>471</v>
      </c>
      <c r="E107" s="41" t="s">
        <v>68</v>
      </c>
      <c r="F107" s="41"/>
      <c r="G107" s="41"/>
      <c r="H107" s="41"/>
      <c r="I107" s="40" t="str">
        <f aca="false">IF($E107="Nee","Buiten scope",IF(OR($F107="",$G107="",$H107=""),"Nog te beoordelen",IF(AND($F107="Ja",$G107="Ja",$H107="Ja"),"Voldoet","Gap")))</f>
        <v>Nog te beoordelen</v>
      </c>
      <c r="J107" s="41"/>
      <c r="K107" s="43"/>
      <c r="L107" s="43"/>
      <c r="M107" s="43"/>
      <c r="N107" s="44"/>
      <c r="O107" s="45" t="s">
        <v>69</v>
      </c>
    </row>
    <row r="108" customFormat="false" ht="42" hidden="false" customHeight="true" outlineLevel="0" collapsed="false">
      <c r="A108" s="46" t="s">
        <v>472</v>
      </c>
      <c r="B108" s="55" t="s">
        <v>228</v>
      </c>
      <c r="C108" s="56" t="s">
        <v>48</v>
      </c>
      <c r="D108" s="57" t="s">
        <v>473</v>
      </c>
      <c r="E108" s="41" t="s">
        <v>68</v>
      </c>
      <c r="F108" s="41"/>
      <c r="G108" s="41"/>
      <c r="H108" s="41"/>
      <c r="I108" s="48" t="str">
        <f aca="false">IF($E108="Nee","Buiten scope",IF(OR($F108="",$G108="",$H108=""),"Nog te beoordelen",IF(AND($F108="Ja",$G108="Ja",$H108="Ja"),"Voldoet","Gap")))</f>
        <v>Nog te beoordelen</v>
      </c>
      <c r="J108" s="41"/>
      <c r="K108" s="43"/>
      <c r="L108" s="43"/>
      <c r="M108" s="43"/>
      <c r="N108" s="44"/>
      <c r="O108" s="50" t="s">
        <v>69</v>
      </c>
    </row>
    <row r="109" customFormat="false" ht="42" hidden="false" customHeight="true" outlineLevel="0" collapsed="false">
      <c r="A109" s="38" t="s">
        <v>474</v>
      </c>
      <c r="B109" s="52" t="s">
        <v>232</v>
      </c>
      <c r="C109" s="53" t="s">
        <v>48</v>
      </c>
      <c r="D109" s="54" t="s">
        <v>475</v>
      </c>
      <c r="E109" s="41" t="s">
        <v>68</v>
      </c>
      <c r="F109" s="41"/>
      <c r="G109" s="41"/>
      <c r="H109" s="41"/>
      <c r="I109" s="40" t="str">
        <f aca="false">IF($E109="Nee","Buiten scope",IF(OR($F109="",$G109="",$H109=""),"Nog te beoordelen",IF(AND($F109="Ja",$G109="Ja",$H109="Ja"),"Voldoet","Gap")))</f>
        <v>Nog te beoordelen</v>
      </c>
      <c r="J109" s="41"/>
      <c r="K109" s="43"/>
      <c r="L109" s="43"/>
      <c r="M109" s="43"/>
      <c r="N109" s="44"/>
      <c r="O109" s="45" t="s">
        <v>69</v>
      </c>
    </row>
    <row r="110" customFormat="false" ht="42" hidden="false" customHeight="true" outlineLevel="0" collapsed="false">
      <c r="A110" s="46" t="s">
        <v>476</v>
      </c>
      <c r="B110" s="55" t="s">
        <v>232</v>
      </c>
      <c r="C110" s="56" t="s">
        <v>48</v>
      </c>
      <c r="D110" s="57" t="s">
        <v>477</v>
      </c>
      <c r="E110" s="41" t="s">
        <v>68</v>
      </c>
      <c r="F110" s="41"/>
      <c r="G110" s="41"/>
      <c r="H110" s="41"/>
      <c r="I110" s="48" t="str">
        <f aca="false">IF($E110="Nee","Buiten scope",IF(OR($F110="",$G110="",$H110=""),"Nog te beoordelen",IF(AND($F110="Ja",$G110="Ja",$H110="Ja"),"Voldoet","Gap")))</f>
        <v>Nog te beoordelen</v>
      </c>
      <c r="J110" s="41"/>
      <c r="K110" s="43"/>
      <c r="L110" s="43"/>
      <c r="M110" s="43"/>
      <c r="N110" s="44"/>
      <c r="O110" s="50" t="s">
        <v>69</v>
      </c>
    </row>
    <row r="111" customFormat="false" ht="42" hidden="false" customHeight="true" outlineLevel="0" collapsed="false">
      <c r="A111" s="38" t="s">
        <v>478</v>
      </c>
      <c r="B111" s="52" t="s">
        <v>232</v>
      </c>
      <c r="C111" s="53" t="s">
        <v>48</v>
      </c>
      <c r="D111" s="54" t="s">
        <v>479</v>
      </c>
      <c r="E111" s="41" t="s">
        <v>68</v>
      </c>
      <c r="F111" s="41"/>
      <c r="G111" s="41"/>
      <c r="H111" s="41"/>
      <c r="I111" s="40" t="str">
        <f aca="false">IF($E111="Nee","Buiten scope",IF(OR($F111="",$G111="",$H111=""),"Nog te beoordelen",IF(AND($F111="Ja",$G111="Ja",$H111="Ja"),"Voldoet","Gap")))</f>
        <v>Nog te beoordelen</v>
      </c>
      <c r="J111" s="41"/>
      <c r="K111" s="43"/>
      <c r="L111" s="43"/>
      <c r="M111" s="43"/>
      <c r="N111" s="44"/>
      <c r="O111" s="45" t="s">
        <v>69</v>
      </c>
    </row>
    <row r="112" customFormat="false" ht="42" hidden="false" customHeight="true" outlineLevel="0" collapsed="false">
      <c r="A112" s="46" t="s">
        <v>480</v>
      </c>
      <c r="B112" s="55" t="s">
        <v>232</v>
      </c>
      <c r="C112" s="56" t="s">
        <v>48</v>
      </c>
      <c r="D112" s="57" t="s">
        <v>481</v>
      </c>
      <c r="E112" s="41" t="s">
        <v>68</v>
      </c>
      <c r="F112" s="41"/>
      <c r="G112" s="41"/>
      <c r="H112" s="41"/>
      <c r="I112" s="48" t="str">
        <f aca="false">IF($E112="Nee","Buiten scope",IF(OR($F112="",$G112="",$H112=""),"Nog te beoordelen",IF(AND($F112="Ja",$G112="Ja",$H112="Ja"),"Voldoet","Gap")))</f>
        <v>Nog te beoordelen</v>
      </c>
      <c r="J112" s="41"/>
      <c r="K112" s="43"/>
      <c r="L112" s="43"/>
      <c r="M112" s="43"/>
      <c r="N112" s="44"/>
      <c r="O112" s="50" t="s">
        <v>69</v>
      </c>
    </row>
    <row r="113" customFormat="false" ht="42" hidden="false" customHeight="true" outlineLevel="0" collapsed="false">
      <c r="A113" s="38" t="s">
        <v>482</v>
      </c>
      <c r="B113" s="52" t="s">
        <v>238</v>
      </c>
      <c r="C113" s="53" t="s">
        <v>48</v>
      </c>
      <c r="D113" s="54" t="s">
        <v>483</v>
      </c>
      <c r="E113" s="41" t="s">
        <v>68</v>
      </c>
      <c r="F113" s="41"/>
      <c r="G113" s="41"/>
      <c r="H113" s="41"/>
      <c r="I113" s="40" t="str">
        <f aca="false">IF($E113="Nee","Buiten scope",IF(OR($F113="",$G113="",$H113=""),"Nog te beoordelen",IF(AND($F113="Ja",$G113="Ja",$H113="Ja"),"Voldoet","Gap")))</f>
        <v>Nog te beoordelen</v>
      </c>
      <c r="J113" s="41"/>
      <c r="K113" s="43"/>
      <c r="L113" s="43"/>
      <c r="M113" s="43"/>
      <c r="N113" s="44"/>
      <c r="O113" s="45" t="s">
        <v>69</v>
      </c>
    </row>
    <row r="114" customFormat="false" ht="42" hidden="false" customHeight="true" outlineLevel="0" collapsed="false">
      <c r="A114" s="46" t="s">
        <v>484</v>
      </c>
      <c r="B114" s="55" t="s">
        <v>242</v>
      </c>
      <c r="C114" s="56" t="s">
        <v>48</v>
      </c>
      <c r="D114" s="57" t="s">
        <v>485</v>
      </c>
      <c r="E114" s="41" t="s">
        <v>68</v>
      </c>
      <c r="F114" s="41"/>
      <c r="G114" s="41"/>
      <c r="H114" s="41"/>
      <c r="I114" s="48" t="str">
        <f aca="false">IF($E114="Nee","Buiten scope",IF(OR($F114="",$G114="",$H114=""),"Nog te beoordelen",IF(AND($F114="Ja",$G114="Ja",$H114="Ja"),"Voldoet","Gap")))</f>
        <v>Nog te beoordelen</v>
      </c>
      <c r="J114" s="41"/>
      <c r="K114" s="43"/>
      <c r="L114" s="43"/>
      <c r="M114" s="43"/>
      <c r="N114" s="44"/>
      <c r="O114" s="50" t="s">
        <v>69</v>
      </c>
    </row>
    <row r="115" customFormat="false" ht="42" hidden="false" customHeight="true" outlineLevel="0" collapsed="false">
      <c r="A115" s="38" t="s">
        <v>486</v>
      </c>
      <c r="B115" s="52" t="s">
        <v>244</v>
      </c>
      <c r="C115" s="53" t="s">
        <v>48</v>
      </c>
      <c r="D115" s="54" t="s">
        <v>487</v>
      </c>
      <c r="E115" s="41" t="s">
        <v>68</v>
      </c>
      <c r="F115" s="41"/>
      <c r="G115" s="41"/>
      <c r="H115" s="41"/>
      <c r="I115" s="40" t="str">
        <f aca="false">IF($E115="Nee","Buiten scope",IF(OR($F115="",$G115="",$H115=""),"Nog te beoordelen",IF(AND($F115="Ja",$G115="Ja",$H115="Ja"),"Voldoet","Gap")))</f>
        <v>Nog te beoordelen</v>
      </c>
      <c r="J115" s="41"/>
      <c r="K115" s="43"/>
      <c r="L115" s="43"/>
      <c r="M115" s="43"/>
      <c r="N115" s="44"/>
      <c r="O115" s="45" t="s">
        <v>69</v>
      </c>
    </row>
    <row r="116" customFormat="false" ht="42" hidden="false" customHeight="true" outlineLevel="0" collapsed="false">
      <c r="A116" s="46" t="s">
        <v>488</v>
      </c>
      <c r="B116" s="55" t="s">
        <v>246</v>
      </c>
      <c r="C116" s="56" t="s">
        <v>48</v>
      </c>
      <c r="D116" s="57" t="s">
        <v>489</v>
      </c>
      <c r="E116" s="41" t="s">
        <v>68</v>
      </c>
      <c r="F116" s="41"/>
      <c r="G116" s="41"/>
      <c r="H116" s="41"/>
      <c r="I116" s="48" t="str">
        <f aca="false">IF($E116="Nee","Buiten scope",IF(OR($F116="",$G116="",$H116=""),"Nog te beoordelen",IF(AND($F116="Ja",$G116="Ja",$H116="Ja"),"Voldoet","Gap")))</f>
        <v>Nog te beoordelen</v>
      </c>
      <c r="J116" s="41"/>
      <c r="K116" s="43"/>
      <c r="L116" s="43"/>
      <c r="M116" s="43"/>
      <c r="N116" s="44"/>
      <c r="O116" s="50" t="s">
        <v>69</v>
      </c>
    </row>
    <row r="117" customFormat="false" ht="42" hidden="false" customHeight="true" outlineLevel="0" collapsed="false">
      <c r="A117" s="38" t="s">
        <v>490</v>
      </c>
      <c r="B117" s="52" t="s">
        <v>246</v>
      </c>
      <c r="C117" s="53" t="s">
        <v>48</v>
      </c>
      <c r="D117" s="54" t="s">
        <v>491</v>
      </c>
      <c r="E117" s="41" t="s">
        <v>68</v>
      </c>
      <c r="F117" s="41"/>
      <c r="G117" s="41"/>
      <c r="H117" s="41"/>
      <c r="I117" s="40" t="str">
        <f aca="false">IF($E117="Nee","Buiten scope",IF(OR($F117="",$G117="",$H117=""),"Nog te beoordelen",IF(AND($F117="Ja",$G117="Ja",$H117="Ja"),"Voldoet","Gap")))</f>
        <v>Nog te beoordelen</v>
      </c>
      <c r="J117" s="41"/>
      <c r="K117" s="43"/>
      <c r="L117" s="43"/>
      <c r="M117" s="43"/>
      <c r="N117" s="44"/>
      <c r="O117" s="45" t="s">
        <v>69</v>
      </c>
    </row>
    <row r="118" customFormat="false" ht="42" hidden="false" customHeight="true" outlineLevel="0" collapsed="false">
      <c r="A118" s="46" t="s">
        <v>492</v>
      </c>
      <c r="B118" s="55" t="s">
        <v>248</v>
      </c>
      <c r="C118" s="56" t="s">
        <v>48</v>
      </c>
      <c r="D118" s="57" t="s">
        <v>493</v>
      </c>
      <c r="E118" s="41" t="s">
        <v>68</v>
      </c>
      <c r="F118" s="41"/>
      <c r="G118" s="41"/>
      <c r="H118" s="41"/>
      <c r="I118" s="48" t="str">
        <f aca="false">IF($E118="Nee","Buiten scope",IF(OR($F118="",$G118="",$H118=""),"Nog te beoordelen",IF(AND($F118="Ja",$G118="Ja",$H118="Ja"),"Voldoet","Gap")))</f>
        <v>Nog te beoordelen</v>
      </c>
      <c r="J118" s="41"/>
      <c r="K118" s="43"/>
      <c r="L118" s="43"/>
      <c r="M118" s="43"/>
      <c r="N118" s="44"/>
      <c r="O118" s="50" t="s">
        <v>69</v>
      </c>
    </row>
    <row r="119" customFormat="false" ht="42" hidden="false" customHeight="true" outlineLevel="0" collapsed="false">
      <c r="A119" s="38" t="s">
        <v>494</v>
      </c>
      <c r="B119" s="52" t="s">
        <v>248</v>
      </c>
      <c r="C119" s="53" t="s">
        <v>48</v>
      </c>
      <c r="D119" s="54" t="s">
        <v>495</v>
      </c>
      <c r="E119" s="41" t="s">
        <v>68</v>
      </c>
      <c r="F119" s="41"/>
      <c r="G119" s="41"/>
      <c r="H119" s="41"/>
      <c r="I119" s="40" t="str">
        <f aca="false">IF($E119="Nee","Buiten scope",IF(OR($F119="",$G119="",$H119=""),"Nog te beoordelen",IF(AND($F119="Ja",$G119="Ja",$H119="Ja"),"Voldoet","Gap")))</f>
        <v>Nog te beoordelen</v>
      </c>
      <c r="J119" s="41"/>
      <c r="K119" s="43"/>
      <c r="L119" s="43"/>
      <c r="M119" s="43"/>
      <c r="N119" s="44"/>
      <c r="O119" s="45" t="s">
        <v>69</v>
      </c>
    </row>
  </sheetData>
  <autoFilter ref="A2:O119"/>
  <mergeCells count="1">
    <mergeCell ref="A1:O1"/>
  </mergeCells>
  <conditionalFormatting sqref="I3:I119">
    <cfRule type="cellIs" priority="2" operator="equal" aboveAverage="0" equalAverage="0" bottom="0" percent="0" rank="0" text="" dxfId="9">
      <formula>"Voldoet"</formula>
    </cfRule>
    <cfRule type="cellIs" priority="3" operator="equal" aboveAverage="0" equalAverage="0" bottom="0" percent="0" rank="0" text="" dxfId="10">
      <formula>"Gap"</formula>
    </cfRule>
    <cfRule type="cellIs" priority="4" operator="equal" aboveAverage="0" equalAverage="0" bottom="0" percent="0" rank="0" text="" dxfId="11">
      <formula>"Nog te beoordelen"</formula>
    </cfRule>
    <cfRule type="cellIs" priority="5" operator="equal" aboveAverage="0" equalAverage="0" bottom="0" percent="0" rank="0" text="" dxfId="12">
      <formula>"Buiten scope"</formula>
    </cfRule>
  </conditionalFormatting>
  <dataValidations count="3">
    <dataValidation allowBlank="true" errorStyle="stop" operator="between" showDropDown="false" showErrorMessage="false" showInputMessage="false" sqref="E3:E119" type="list">
      <formula1>"Ja,Nee"</formula1>
      <formula2>0</formula2>
    </dataValidation>
    <dataValidation allowBlank="true" errorStyle="stop" operator="between" showDropDown="false" showErrorMessage="false" showInputMessage="false" sqref="F3:H119" type="list">
      <formula1>"Ja,Deels,Nee"</formula1>
      <formula2>0</formula2>
    </dataValidation>
    <dataValidation allowBlank="true" errorStyle="stop" operator="between" showDropDown="false" showErrorMessage="false" showInputMessage="false" sqref="J3:J119" type="list">
      <formula1>"Hoog,Midden,Laag"</formula1>
      <formula2>0</formula2>
    </dataValidation>
  </dataValidations>
  <hyperlinks>
    <hyperlink ref="O3" r:id="rId1" display="Bekijk uitleg"/>
    <hyperlink ref="O4" r:id="rId2" display="Bekijk uitleg"/>
    <hyperlink ref="O5" r:id="rId3" display="Bekijk uitleg"/>
    <hyperlink ref="O6" r:id="rId4" display="Bekijk uitleg"/>
    <hyperlink ref="O7" r:id="rId5" display="Bekijk uitleg"/>
    <hyperlink ref="O8" r:id="rId6" display="Bekijk uitleg"/>
    <hyperlink ref="O9" r:id="rId7" display="Bekijk uitleg"/>
    <hyperlink ref="O10" r:id="rId8" display="Bekijk uitleg"/>
    <hyperlink ref="O11" r:id="rId9" display="Bekijk uitleg"/>
    <hyperlink ref="O12" r:id="rId10" display="Bekijk uitleg"/>
    <hyperlink ref="O13" r:id="rId11" display="Bekijk uitleg"/>
    <hyperlink ref="O14" r:id="rId12" display="Bekijk uitleg"/>
    <hyperlink ref="O15" r:id="rId13" display="Bekijk uitleg"/>
    <hyperlink ref="O16" r:id="rId14" display="Bekijk uitleg"/>
    <hyperlink ref="O17" r:id="rId15" display="Bekijk uitleg"/>
    <hyperlink ref="O18" r:id="rId16" display="Bekijk uitleg"/>
    <hyperlink ref="O19" r:id="rId17" display="Bekijk uitleg"/>
    <hyperlink ref="O20" r:id="rId18" display="Bekijk uitleg"/>
    <hyperlink ref="O21" r:id="rId19" display="Bekijk uitleg"/>
    <hyperlink ref="O22" r:id="rId20" display="Bekijk uitleg"/>
    <hyperlink ref="O23" r:id="rId21" display="Bekijk uitleg"/>
    <hyperlink ref="O24" r:id="rId22" display="Bekijk uitleg"/>
    <hyperlink ref="O25" r:id="rId23" display="Bekijk uitleg"/>
    <hyperlink ref="O26" r:id="rId24" display="Bekijk uitleg"/>
    <hyperlink ref="O27" r:id="rId25" display="Bekijk uitleg"/>
    <hyperlink ref="O28" r:id="rId26" display="Bekijk uitleg"/>
    <hyperlink ref="O29" r:id="rId27" display="Bekijk uitleg"/>
    <hyperlink ref="O30" r:id="rId28" display="Bekijk uitleg"/>
    <hyperlink ref="O31" r:id="rId29" display="Bekijk uitleg"/>
    <hyperlink ref="O32" r:id="rId30" display="Bekijk uitleg"/>
    <hyperlink ref="O33" r:id="rId31" display="Bekijk uitleg"/>
    <hyperlink ref="O34" r:id="rId32" display="Bekijk uitleg"/>
    <hyperlink ref="O35" r:id="rId33" display="Bekijk uitleg"/>
    <hyperlink ref="O36" r:id="rId34" display="Bekijk uitleg"/>
    <hyperlink ref="O37" r:id="rId35" display="Bekijk uitleg"/>
    <hyperlink ref="O38" r:id="rId36" display="Bekijk uitleg"/>
    <hyperlink ref="O39" r:id="rId37" display="Bekijk uitleg"/>
    <hyperlink ref="O40" r:id="rId38" display="Bekijk uitleg"/>
    <hyperlink ref="O41" r:id="rId39" display="Bekijk uitleg"/>
    <hyperlink ref="O42" r:id="rId40" display="Bekijk uitleg"/>
    <hyperlink ref="O43" r:id="rId41" display="Bekijk uitleg"/>
    <hyperlink ref="O44" r:id="rId42" display="Bekijk uitleg"/>
    <hyperlink ref="O45" r:id="rId43" display="Bekijk uitleg"/>
    <hyperlink ref="O46" r:id="rId44" display="Bekijk uitleg"/>
    <hyperlink ref="O47" r:id="rId45" display="Bekijk uitleg"/>
    <hyperlink ref="O48" r:id="rId46" display="Bekijk uitleg"/>
    <hyperlink ref="O49" r:id="rId47" display="Bekijk uitleg"/>
    <hyperlink ref="O50" r:id="rId48" display="Bekijk uitleg"/>
    <hyperlink ref="O51" r:id="rId49" display="Bekijk uitleg"/>
    <hyperlink ref="O52" r:id="rId50" display="Bekijk uitleg"/>
    <hyperlink ref="O53" r:id="rId51" display="Bekijk uitleg"/>
    <hyperlink ref="O54" r:id="rId52" display="Bekijk uitleg"/>
    <hyperlink ref="O55" r:id="rId53" display="Bekijk uitleg"/>
    <hyperlink ref="O56" r:id="rId54" display="Bekijk uitleg"/>
    <hyperlink ref="O57" r:id="rId55" display="Bekijk uitleg"/>
    <hyperlink ref="O58" r:id="rId56" display="Bekijk uitleg"/>
    <hyperlink ref="O59" r:id="rId57" display="Bekijk uitleg"/>
    <hyperlink ref="O60" r:id="rId58" display="Bekijk uitleg"/>
    <hyperlink ref="O61" r:id="rId59" display="Bekijk uitleg"/>
    <hyperlink ref="O62" r:id="rId60" display="Bekijk uitleg"/>
    <hyperlink ref="O63" r:id="rId61" display="Bekijk uitleg"/>
    <hyperlink ref="O64" r:id="rId62" display="Bekijk uitleg"/>
    <hyperlink ref="O65" r:id="rId63" display="Bekijk uitleg"/>
    <hyperlink ref="O66" r:id="rId64" display="Bekijk uitleg"/>
    <hyperlink ref="O67" r:id="rId65" display="Bekijk uitleg"/>
    <hyperlink ref="O68" r:id="rId66" display="Bekijk uitleg"/>
    <hyperlink ref="O69" r:id="rId67" display="Bekijk uitleg"/>
    <hyperlink ref="O70" r:id="rId68" display="Bekijk uitleg"/>
    <hyperlink ref="O71" r:id="rId69" display="Bekijk uitleg"/>
    <hyperlink ref="O72" r:id="rId70" display="Bekijk uitleg"/>
    <hyperlink ref="O73" r:id="rId71" display="Bekijk uitleg"/>
    <hyperlink ref="O74" r:id="rId72" display="Bekijk uitleg"/>
    <hyperlink ref="O75" r:id="rId73" display="Bekijk uitleg"/>
    <hyperlink ref="O76" r:id="rId74" display="Bekijk uitleg"/>
    <hyperlink ref="O77" r:id="rId75" display="Bekijk uitleg"/>
    <hyperlink ref="O78" r:id="rId76" display="Bekijk uitleg"/>
    <hyperlink ref="O79" r:id="rId77" display="Bekijk uitleg"/>
    <hyperlink ref="O80" r:id="rId78" display="Bekijk uitleg"/>
    <hyperlink ref="O81" r:id="rId79" display="Bekijk uitleg"/>
    <hyperlink ref="O82" r:id="rId80" display="Bekijk uitleg"/>
    <hyperlink ref="O83" r:id="rId81" display="Bekijk uitleg"/>
    <hyperlink ref="O84" r:id="rId82" display="Bekijk uitleg"/>
    <hyperlink ref="O85" r:id="rId83" display="Bekijk uitleg"/>
    <hyperlink ref="O86" r:id="rId84" display="Bekijk uitleg"/>
    <hyperlink ref="O87" r:id="rId85" display="Bekijk uitleg"/>
    <hyperlink ref="O88" r:id="rId86" display="Bekijk uitleg"/>
    <hyperlink ref="O89" r:id="rId87" display="Bekijk uitleg"/>
    <hyperlink ref="O90" r:id="rId88" display="Bekijk uitleg"/>
    <hyperlink ref="O91" r:id="rId89" display="Bekijk uitleg"/>
    <hyperlink ref="O92" r:id="rId90" display="Bekijk uitleg"/>
    <hyperlink ref="O93" r:id="rId91" display="Bekijk uitleg"/>
    <hyperlink ref="O94" r:id="rId92" display="Bekijk uitleg"/>
    <hyperlink ref="O95" r:id="rId93" display="Bekijk uitleg"/>
    <hyperlink ref="O96" r:id="rId94" display="Bekijk uitleg"/>
    <hyperlink ref="O97" r:id="rId95" display="Bekijk uitleg"/>
    <hyperlink ref="O98" r:id="rId96" display="Bekijk uitleg"/>
    <hyperlink ref="O99" r:id="rId97" display="Bekijk uitleg"/>
    <hyperlink ref="O100" r:id="rId98" display="Bekijk uitleg"/>
    <hyperlink ref="O101" r:id="rId99" display="Bekijk uitleg"/>
    <hyperlink ref="O102" r:id="rId100" display="Bekijk uitleg"/>
    <hyperlink ref="O103" r:id="rId101" display="Bekijk uitleg"/>
    <hyperlink ref="O104" r:id="rId102" display="Bekijk uitleg"/>
    <hyperlink ref="O105" r:id="rId103" display="Bekijk uitleg"/>
    <hyperlink ref="O106" r:id="rId104" display="Bekijk uitleg"/>
    <hyperlink ref="O107" r:id="rId105" display="Bekijk uitleg"/>
    <hyperlink ref="O108" r:id="rId106" display="Bekijk uitleg"/>
    <hyperlink ref="O109" r:id="rId107" display="Bekijk uitleg"/>
    <hyperlink ref="O110" r:id="rId108" display="Bekijk uitleg"/>
    <hyperlink ref="O111" r:id="rId109" display="Bekijk uitleg"/>
    <hyperlink ref="O112" r:id="rId110" display="Bekijk uitleg"/>
    <hyperlink ref="O113" r:id="rId111" display="Bekijk uitleg"/>
    <hyperlink ref="O114" r:id="rId112" display="Bekijk uitleg"/>
    <hyperlink ref="O115" r:id="rId113" display="Bekijk uitleg"/>
    <hyperlink ref="O116" r:id="rId114" display="Bekijk uitleg"/>
    <hyperlink ref="O117" r:id="rId115" display="Bekijk uitleg"/>
    <hyperlink ref="O118" r:id="rId116" display="Bekijk uitleg"/>
    <hyperlink ref="O119" r:id="rId117" display="Bekijk uitle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2026-07-30T08:21:01Z</dcterms:created>
  <dc:creator>openpyxl</dc:creator>
  <dc:description/>
  <dc:language>en-US</dc:language>
  <cp:lastModifiedBy/>
  <dcterms:modified xsi:type="dcterms:W3CDTF">2026-07-30T08:21:02Z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